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7"/>
  <workbookPr/>
  <mc:AlternateContent xmlns:mc="http://schemas.openxmlformats.org/markup-compatibility/2006">
    <mc:Choice Requires="x15">
      <x15ac:absPath xmlns:x15ac="http://schemas.microsoft.com/office/spreadsheetml/2010/11/ac" url="/Users/frankdubois/Dropbox/1 A A A Auto research/1_2024 Index/Press Release 2024/"/>
    </mc:Choice>
  </mc:AlternateContent>
  <xr:revisionPtr revIDLastSave="0" documentId="8_{A6B55E63-09A0-7547-8186-F272B75A74A9}" xr6:coauthVersionLast="47" xr6:coauthVersionMax="47" xr10:uidLastSave="{00000000-0000-0000-0000-000000000000}"/>
  <bookViews>
    <workbookView xWindow="1820" yWindow="500" windowWidth="27820" windowHeight="17500" tabRatio="500" xr2:uid="{00000000-000D-0000-FFFF-FFFF00000000}"/>
  </bookViews>
  <sheets>
    <sheet name="RANKINGS-CI" sheetId="1" r:id="rId1"/>
    <sheet name="AALA DATA 2023" sheetId="10" r:id="rId2"/>
    <sheet name="Sheet3" sheetId="9" r:id="rId3"/>
    <sheet name="GM and Volvo" sheetId="8" r:id="rId4"/>
    <sheet name="Sheet1" sheetId="7" r:id="rId5"/>
    <sheet name="Clara research" sheetId="2" r:id="rId6"/>
    <sheet name="Dealers" sheetId="3" r:id="rId7"/>
    <sheet name="AALA Data" sheetId="4" r:id="rId8"/>
    <sheet name="abbreviations" sheetId="5" r:id="rId9"/>
    <sheet name="RANKINGS (copia)" sheetId="6" r:id="rId10"/>
  </sheets>
  <definedNames>
    <definedName name="_xlnm._FilterDatabase" localSheetId="1" hidden="1">'AALA DATA 2023'!$A$1:$I$459</definedName>
    <definedName name="_xlnm._FilterDatabase" localSheetId="6" hidden="1">Dealers!$A$2:$G$40</definedName>
    <definedName name="_xlnm._FilterDatabase" localSheetId="9" hidden="1">'RANKINGS (copia)'!$A$2:$BA$1631</definedName>
    <definedName name="_xlnm._FilterDatabase" localSheetId="0" hidden="1">'RANKINGS-CI'!$A$2:$G$388</definedName>
    <definedName name="Z_EEE8F29E_0D1C_A14D_BB3B_1F424E84448D_.wvu.FilterData" localSheetId="6" hidden="1">Dealers!$A$2:$G$40</definedName>
    <definedName name="Z_EEE8F29E_0D1C_A14D_BB3B_1F424E84448D_.wvu.FilterData" localSheetId="9" hidden="1">'RANKINGS (copia)'!$A$2:$BA$1631</definedName>
    <definedName name="Z_EEE8F29E_0D1C_A14D_BB3B_1F424E84448D_.wvu.FilterData" localSheetId="0" hidden="1">'RANKINGS-CI'!$A$2:$G$388</definedName>
  </definedNames>
  <calcPr calcId="191028"/>
  <customWorkbookViews>
    <customWorkbookView name="Frank DuBois - Personal View" guid="{EEE8F29E-0D1C-A14D-BB3B-1F424E84448D}" mergeInterval="0" personalView="1" xWindow="63" yWindow="83" windowWidth="1562" windowHeight="967" tabRatio="500" activeSheetId="1"/>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 uri="GoogleSheetsCustomDataVersion1">
      <go:sheetsCustomData xmlns:go="http://customooxmlschemas.google.com/" r:id="rId11" roundtripDataSignature="AMtx7mhilh6Mtlm9KQzhLU50SyWi13TyZg=="/>
    </ext>
  </extLst>
</workbook>
</file>

<file path=xl/calcChain.xml><?xml version="1.0" encoding="utf-8"?>
<calcChain xmlns="http://schemas.openxmlformats.org/spreadsheetml/2006/main">
  <c r="I375" i="1" l="1"/>
  <c r="I374" i="1"/>
  <c r="O74" i="1"/>
  <c r="N74" i="1"/>
  <c r="M74" i="1"/>
  <c r="L74" i="1"/>
  <c r="K74" i="1"/>
  <c r="J74" i="1"/>
  <c r="I74" i="1"/>
  <c r="O14" i="1"/>
  <c r="N14" i="1"/>
  <c r="M14" i="1"/>
  <c r="L14" i="1"/>
  <c r="K14" i="1"/>
  <c r="J14" i="1"/>
  <c r="I14" i="1"/>
  <c r="O111" i="1"/>
  <c r="N111" i="1"/>
  <c r="M111" i="1"/>
  <c r="L111" i="1"/>
  <c r="K111" i="1"/>
  <c r="J111" i="1"/>
  <c r="I111" i="1"/>
  <c r="O91" i="1"/>
  <c r="N91" i="1"/>
  <c r="M91" i="1"/>
  <c r="L91" i="1"/>
  <c r="K91" i="1"/>
  <c r="J91" i="1"/>
  <c r="I91" i="1"/>
  <c r="O126" i="1"/>
  <c r="N126" i="1"/>
  <c r="M126" i="1"/>
  <c r="L126" i="1"/>
  <c r="K126" i="1"/>
  <c r="J126" i="1"/>
  <c r="I126" i="1"/>
  <c r="O240" i="1"/>
  <c r="N240" i="1"/>
  <c r="M240" i="1"/>
  <c r="L240" i="1"/>
  <c r="K240" i="1"/>
  <c r="J240" i="1"/>
  <c r="I240" i="1"/>
  <c r="O271" i="1"/>
  <c r="N271" i="1"/>
  <c r="M271" i="1"/>
  <c r="L271" i="1"/>
  <c r="K271" i="1"/>
  <c r="J271" i="1"/>
  <c r="I271" i="1"/>
  <c r="O332" i="1"/>
  <c r="O333" i="1"/>
  <c r="O244" i="1"/>
  <c r="O237" i="1"/>
  <c r="O334" i="1"/>
  <c r="O245" i="1"/>
  <c r="O246" i="1"/>
  <c r="O335" i="1"/>
  <c r="O261" i="1"/>
  <c r="N332" i="1"/>
  <c r="N333" i="1"/>
  <c r="N244" i="1"/>
  <c r="N237" i="1"/>
  <c r="N334" i="1"/>
  <c r="N245" i="1"/>
  <c r="N246" i="1"/>
  <c r="N335" i="1"/>
  <c r="N261" i="1"/>
  <c r="M332" i="1"/>
  <c r="M333" i="1"/>
  <c r="M244" i="1"/>
  <c r="M237" i="1"/>
  <c r="M334" i="1"/>
  <c r="M245" i="1"/>
  <c r="M246" i="1"/>
  <c r="M335" i="1"/>
  <c r="M261" i="1"/>
  <c r="L332" i="1"/>
  <c r="L333" i="1"/>
  <c r="L244" i="1"/>
  <c r="L237" i="1"/>
  <c r="L334" i="1"/>
  <c r="L245" i="1"/>
  <c r="L246" i="1"/>
  <c r="L335" i="1"/>
  <c r="L261" i="1"/>
  <c r="K332" i="1"/>
  <c r="K333" i="1"/>
  <c r="K244" i="1"/>
  <c r="K237" i="1"/>
  <c r="K334" i="1"/>
  <c r="K245" i="1"/>
  <c r="K246" i="1"/>
  <c r="K335" i="1"/>
  <c r="K261" i="1"/>
  <c r="J332" i="1"/>
  <c r="J333" i="1"/>
  <c r="J244" i="1"/>
  <c r="J237" i="1"/>
  <c r="J334" i="1"/>
  <c r="J245" i="1"/>
  <c r="J246" i="1"/>
  <c r="J335" i="1"/>
  <c r="J261" i="1"/>
  <c r="I332" i="1"/>
  <c r="P332" i="1" s="1"/>
  <c r="I333" i="1"/>
  <c r="I244" i="1"/>
  <c r="I237" i="1"/>
  <c r="I334" i="1"/>
  <c r="I245" i="1"/>
  <c r="I246" i="1"/>
  <c r="I335" i="1"/>
  <c r="I261" i="1"/>
  <c r="O123" i="1"/>
  <c r="N123" i="1"/>
  <c r="M123" i="1"/>
  <c r="L123" i="1"/>
  <c r="K123" i="1"/>
  <c r="J123" i="1"/>
  <c r="I123" i="1"/>
  <c r="O20" i="1"/>
  <c r="N20" i="1"/>
  <c r="M20" i="1"/>
  <c r="L20" i="1"/>
  <c r="K20" i="1"/>
  <c r="J20" i="1"/>
  <c r="I20" i="1"/>
  <c r="O19" i="1"/>
  <c r="N19" i="1"/>
  <c r="M19" i="1"/>
  <c r="L19" i="1"/>
  <c r="K19" i="1"/>
  <c r="J19" i="1"/>
  <c r="I19" i="1"/>
  <c r="O53" i="1"/>
  <c r="N53" i="1"/>
  <c r="M53" i="1"/>
  <c r="L53" i="1"/>
  <c r="K53" i="1"/>
  <c r="J53" i="1"/>
  <c r="I53" i="1"/>
  <c r="O169" i="1"/>
  <c r="N169" i="1"/>
  <c r="M169" i="1"/>
  <c r="L169" i="1"/>
  <c r="K169" i="1"/>
  <c r="J169" i="1"/>
  <c r="I169" i="1"/>
  <c r="O121" i="1"/>
  <c r="N121" i="1"/>
  <c r="M121" i="1"/>
  <c r="L121" i="1"/>
  <c r="K121" i="1"/>
  <c r="J121" i="1"/>
  <c r="I121" i="1"/>
  <c r="O137" i="1"/>
  <c r="N137" i="1"/>
  <c r="M137" i="1"/>
  <c r="L137" i="1"/>
  <c r="K137" i="1"/>
  <c r="J137" i="1"/>
  <c r="I137" i="1"/>
  <c r="O136" i="1"/>
  <c r="N136" i="1"/>
  <c r="M136" i="1"/>
  <c r="L136" i="1"/>
  <c r="K136" i="1"/>
  <c r="J136" i="1"/>
  <c r="I136" i="1"/>
  <c r="O327" i="1"/>
  <c r="N327" i="1"/>
  <c r="M327" i="1"/>
  <c r="L327" i="1"/>
  <c r="K327" i="1"/>
  <c r="J327" i="1"/>
  <c r="I327" i="1"/>
  <c r="O326" i="1"/>
  <c r="N326" i="1"/>
  <c r="M326" i="1"/>
  <c r="L326" i="1"/>
  <c r="K326" i="1"/>
  <c r="J326" i="1"/>
  <c r="I326" i="1"/>
  <c r="I205" i="1"/>
  <c r="J205" i="1"/>
  <c r="K205" i="1"/>
  <c r="L205" i="1"/>
  <c r="M205" i="1"/>
  <c r="N205" i="1"/>
  <c r="O205" i="1"/>
  <c r="O171" i="1"/>
  <c r="N171" i="1"/>
  <c r="M171" i="1"/>
  <c r="L171" i="1"/>
  <c r="K171" i="1"/>
  <c r="J171" i="1"/>
  <c r="I171" i="1"/>
  <c r="O336" i="1"/>
  <c r="N336" i="1"/>
  <c r="M336" i="1"/>
  <c r="L336" i="1"/>
  <c r="O185" i="1"/>
  <c r="N185" i="1"/>
  <c r="M185" i="1"/>
  <c r="L185" i="1"/>
  <c r="K185" i="1"/>
  <c r="J185" i="1"/>
  <c r="I185" i="1"/>
  <c r="O223" i="1"/>
  <c r="N223" i="1"/>
  <c r="M223" i="1"/>
  <c r="L223" i="1"/>
  <c r="K223" i="1"/>
  <c r="J223" i="1"/>
  <c r="I223" i="1"/>
  <c r="O222" i="1"/>
  <c r="N222" i="1"/>
  <c r="M222" i="1"/>
  <c r="L222" i="1"/>
  <c r="K222" i="1"/>
  <c r="J222" i="1"/>
  <c r="I222" i="1"/>
  <c r="O224" i="1"/>
  <c r="N224" i="1"/>
  <c r="M224" i="1"/>
  <c r="L224" i="1"/>
  <c r="K224" i="1"/>
  <c r="J224" i="1"/>
  <c r="I224" i="1"/>
  <c r="O77" i="1"/>
  <c r="N77" i="1"/>
  <c r="M77" i="1"/>
  <c r="L77" i="1"/>
  <c r="K77" i="1"/>
  <c r="J77" i="1"/>
  <c r="I77" i="1"/>
  <c r="O163" i="1"/>
  <c r="N163" i="1"/>
  <c r="M163" i="1"/>
  <c r="L163" i="1"/>
  <c r="K163" i="1"/>
  <c r="J163" i="1"/>
  <c r="I163" i="1"/>
  <c r="O60" i="1"/>
  <c r="N60" i="1"/>
  <c r="M60" i="1"/>
  <c r="L60" i="1"/>
  <c r="K60" i="1"/>
  <c r="J60" i="1"/>
  <c r="I60" i="1"/>
  <c r="O54" i="1"/>
  <c r="N54" i="1"/>
  <c r="M54" i="1"/>
  <c r="L54" i="1"/>
  <c r="J54" i="1"/>
  <c r="I54" i="1"/>
  <c r="O92" i="1"/>
  <c r="N92" i="1"/>
  <c r="M92" i="1"/>
  <c r="L92" i="1"/>
  <c r="K92" i="1"/>
  <c r="J92" i="1"/>
  <c r="I92" i="1"/>
  <c r="O325" i="1"/>
  <c r="N325" i="1"/>
  <c r="M325" i="1"/>
  <c r="L325" i="1"/>
  <c r="K325" i="1"/>
  <c r="J325" i="1"/>
  <c r="I325" i="1"/>
  <c r="O231" i="1"/>
  <c r="N231" i="1"/>
  <c r="M231" i="1"/>
  <c r="L231" i="1"/>
  <c r="K231" i="1"/>
  <c r="J231" i="1"/>
  <c r="I231" i="1"/>
  <c r="O248" i="1"/>
  <c r="N248" i="1"/>
  <c r="M248" i="1"/>
  <c r="L248" i="1"/>
  <c r="K248" i="1"/>
  <c r="J248" i="1"/>
  <c r="I248" i="1"/>
  <c r="O353" i="1"/>
  <c r="N353" i="1"/>
  <c r="M353" i="1"/>
  <c r="L353" i="1"/>
  <c r="K353" i="1"/>
  <c r="J353" i="1"/>
  <c r="I353" i="1"/>
  <c r="O239" i="1"/>
  <c r="N239" i="1"/>
  <c r="M239" i="1"/>
  <c r="L239" i="1"/>
  <c r="K239" i="1"/>
  <c r="J239" i="1"/>
  <c r="I239" i="1"/>
  <c r="O272" i="1"/>
  <c r="N272" i="1"/>
  <c r="M272" i="1"/>
  <c r="L272" i="1"/>
  <c r="K272" i="1"/>
  <c r="J272" i="1"/>
  <c r="I272" i="1"/>
  <c r="O300" i="1"/>
  <c r="N300" i="1"/>
  <c r="M300" i="1"/>
  <c r="L300" i="1"/>
  <c r="K300" i="1"/>
  <c r="J300" i="1"/>
  <c r="I300" i="1"/>
  <c r="O301" i="1"/>
  <c r="N301" i="1"/>
  <c r="M301" i="1"/>
  <c r="L301" i="1"/>
  <c r="K301" i="1"/>
  <c r="J301" i="1"/>
  <c r="I301" i="1"/>
  <c r="O299" i="1"/>
  <c r="N299" i="1"/>
  <c r="M299" i="1"/>
  <c r="L299" i="1"/>
  <c r="K299" i="1"/>
  <c r="J299" i="1"/>
  <c r="I299" i="1"/>
  <c r="O153" i="1"/>
  <c r="N153" i="1"/>
  <c r="M153" i="1"/>
  <c r="L153" i="1"/>
  <c r="K153" i="1"/>
  <c r="J153" i="1"/>
  <c r="I153" i="1"/>
  <c r="O31" i="1"/>
  <c r="N31" i="1"/>
  <c r="M31" i="1"/>
  <c r="L31" i="1"/>
  <c r="K31" i="1"/>
  <c r="J31" i="1"/>
  <c r="I31" i="1"/>
  <c r="O176" i="1"/>
  <c r="N176" i="1"/>
  <c r="M176" i="1"/>
  <c r="L176" i="1"/>
  <c r="K176" i="1"/>
  <c r="J176" i="1"/>
  <c r="I176" i="1"/>
  <c r="O105" i="1"/>
  <c r="N105" i="1"/>
  <c r="M105" i="1"/>
  <c r="L105" i="1"/>
  <c r="K105" i="1"/>
  <c r="J105" i="1"/>
  <c r="I105" i="1"/>
  <c r="O85" i="1"/>
  <c r="N85" i="1"/>
  <c r="M85" i="1"/>
  <c r="L85" i="1"/>
  <c r="K85" i="1"/>
  <c r="J85" i="1"/>
  <c r="I85" i="1"/>
  <c r="K191" i="1"/>
  <c r="K233" i="1"/>
  <c r="K360" i="1"/>
  <c r="K180" i="1"/>
  <c r="K182" i="1"/>
  <c r="K186" i="1"/>
  <c r="K175" i="1"/>
  <c r="K183" i="1"/>
  <c r="K214" i="1"/>
  <c r="K57" i="1"/>
  <c r="K151" i="1"/>
  <c r="K161" i="1"/>
  <c r="K162" i="1"/>
  <c r="K152" i="1"/>
  <c r="K242" i="1"/>
  <c r="K22" i="1"/>
  <c r="K167" i="1"/>
  <c r="K192" i="1"/>
  <c r="K243" i="1"/>
  <c r="K260" i="1"/>
  <c r="K15" i="1"/>
  <c r="K21" i="1"/>
  <c r="K116" i="1"/>
  <c r="K94" i="1"/>
  <c r="K173" i="1"/>
  <c r="K196" i="1"/>
  <c r="K174" i="1"/>
  <c r="K303" i="1"/>
  <c r="K69" i="1"/>
  <c r="K93" i="1"/>
  <c r="K113" i="1"/>
  <c r="K56" i="1"/>
  <c r="K114" i="1"/>
  <c r="K106" i="1"/>
  <c r="K107" i="1"/>
  <c r="K297" i="1"/>
  <c r="K298" i="1"/>
  <c r="K302" i="1"/>
  <c r="K86" i="1"/>
  <c r="K115" i="1"/>
  <c r="K142" i="1"/>
  <c r="K172" i="1"/>
  <c r="K58" i="1"/>
  <c r="K59" i="1"/>
  <c r="K73" i="1"/>
  <c r="K181" i="1"/>
  <c r="K193" i="1"/>
  <c r="K84" i="1"/>
  <c r="K374" i="1"/>
  <c r="J58" i="1"/>
  <c r="J59" i="1"/>
  <c r="J73" i="1"/>
  <c r="J181" i="1"/>
  <c r="J193" i="1"/>
  <c r="J84" i="1"/>
  <c r="O181" i="1"/>
  <c r="N181" i="1"/>
  <c r="M181" i="1"/>
  <c r="L181" i="1"/>
  <c r="I181" i="1"/>
  <c r="O143" i="1"/>
  <c r="N143" i="1"/>
  <c r="M143" i="1"/>
  <c r="L143" i="1"/>
  <c r="K143" i="1"/>
  <c r="J143" i="1"/>
  <c r="I143" i="1"/>
  <c r="O187" i="1"/>
  <c r="N187" i="1"/>
  <c r="M187" i="1"/>
  <c r="L187" i="1"/>
  <c r="K187" i="1"/>
  <c r="J187" i="1"/>
  <c r="I187" i="1"/>
  <c r="O35" i="1"/>
  <c r="N35" i="1"/>
  <c r="M35" i="1"/>
  <c r="L35" i="1"/>
  <c r="K35" i="1"/>
  <c r="J35" i="1"/>
  <c r="I35" i="1"/>
  <c r="O36" i="1"/>
  <c r="N36" i="1"/>
  <c r="M36" i="1"/>
  <c r="L36" i="1"/>
  <c r="K36" i="1"/>
  <c r="J36" i="1"/>
  <c r="I36" i="1"/>
  <c r="I225" i="1"/>
  <c r="K225" i="1"/>
  <c r="L225" i="1"/>
  <c r="N225" i="1"/>
  <c r="J225" i="1"/>
  <c r="M225" i="1"/>
  <c r="O225" i="1"/>
  <c r="O97" i="1"/>
  <c r="N97" i="1"/>
  <c r="M97" i="1"/>
  <c r="L97" i="1"/>
  <c r="K97" i="1"/>
  <c r="J97" i="1"/>
  <c r="I97" i="1"/>
  <c r="O158" i="1"/>
  <c r="N158" i="1"/>
  <c r="M158" i="1"/>
  <c r="L158" i="1"/>
  <c r="K158" i="1"/>
  <c r="J158" i="1"/>
  <c r="I158" i="1"/>
  <c r="N362" i="1"/>
  <c r="M362" i="1"/>
  <c r="L362" i="1"/>
  <c r="K362" i="1"/>
  <c r="J362" i="1"/>
  <c r="I362" i="1"/>
  <c r="N214" i="1"/>
  <c r="M214" i="1"/>
  <c r="L214" i="1"/>
  <c r="J214" i="1"/>
  <c r="I214" i="1"/>
  <c r="O296" i="1"/>
  <c r="N296" i="1"/>
  <c r="M296" i="1"/>
  <c r="L296" i="1"/>
  <c r="K296" i="1"/>
  <c r="J296" i="1"/>
  <c r="I296" i="1"/>
  <c r="O295" i="1"/>
  <c r="N295" i="1"/>
  <c r="M295" i="1"/>
  <c r="L295" i="1"/>
  <c r="K295" i="1"/>
  <c r="J295" i="1"/>
  <c r="I295" i="1"/>
  <c r="O15" i="1"/>
  <c r="N15" i="1"/>
  <c r="M15" i="1"/>
  <c r="L15" i="1"/>
  <c r="J15" i="1"/>
  <c r="O21" i="1"/>
  <c r="N21" i="1"/>
  <c r="M21" i="1"/>
  <c r="L21" i="1"/>
  <c r="J21" i="1"/>
  <c r="O234" i="1"/>
  <c r="N234" i="1"/>
  <c r="M234" i="1"/>
  <c r="L234" i="1"/>
  <c r="K234" i="1"/>
  <c r="J234" i="1"/>
  <c r="I234" i="1"/>
  <c r="O161" i="1"/>
  <c r="N161" i="1"/>
  <c r="M161" i="1"/>
  <c r="L161" i="1"/>
  <c r="J161" i="1"/>
  <c r="I161" i="1"/>
  <c r="O151" i="1"/>
  <c r="N151" i="1"/>
  <c r="M151" i="1"/>
  <c r="L151" i="1"/>
  <c r="J151" i="1"/>
  <c r="I151" i="1"/>
  <c r="O5" i="1"/>
  <c r="N5" i="1"/>
  <c r="M5" i="1"/>
  <c r="L5" i="1"/>
  <c r="K5" i="1"/>
  <c r="J5" i="1"/>
  <c r="I5" i="1"/>
  <c r="O37" i="1"/>
  <c r="N37" i="1"/>
  <c r="M37" i="1"/>
  <c r="L37" i="1"/>
  <c r="K37" i="1"/>
  <c r="J37" i="1"/>
  <c r="I37" i="1"/>
  <c r="O330" i="1"/>
  <c r="N330" i="1"/>
  <c r="M330" i="1"/>
  <c r="L330" i="1"/>
  <c r="K330" i="1"/>
  <c r="J330" i="1"/>
  <c r="I330" i="1"/>
  <c r="K198" i="1"/>
  <c r="K336" i="1"/>
  <c r="K337" i="1"/>
  <c r="K338" i="1"/>
  <c r="K199" i="1"/>
  <c r="K339" i="1"/>
  <c r="K200" i="1"/>
  <c r="K340" i="1"/>
  <c r="K341" i="1"/>
  <c r="K342" i="1"/>
  <c r="K343" i="1"/>
  <c r="K344" i="1"/>
  <c r="K345" i="1"/>
  <c r="K346" i="1"/>
  <c r="K347" i="1"/>
  <c r="K328" i="1"/>
  <c r="K329" i="1"/>
  <c r="K78" i="1"/>
  <c r="K100" i="1"/>
  <c r="K88" i="1"/>
  <c r="K117" i="1"/>
  <c r="K108" i="1"/>
  <c r="K130" i="1"/>
  <c r="K177" i="1"/>
  <c r="K184" i="1"/>
  <c r="K178" i="1"/>
  <c r="K207" i="1"/>
  <c r="K216" i="1"/>
  <c r="K217" i="1"/>
  <c r="K218" i="1"/>
  <c r="K219" i="1"/>
  <c r="K227" i="1"/>
  <c r="K235" i="1"/>
  <c r="K236" i="1"/>
  <c r="K331" i="1"/>
  <c r="K322" i="1"/>
  <c r="K154" i="1"/>
  <c r="K155" i="1"/>
  <c r="K156" i="1"/>
  <c r="K202" i="1"/>
  <c r="K165" i="1"/>
  <c r="K323" i="1"/>
  <c r="K324" i="1"/>
  <c r="K55" i="1"/>
  <c r="K2" i="1"/>
  <c r="K3" i="1"/>
  <c r="K4" i="1"/>
  <c r="K6" i="1"/>
  <c r="K7" i="1"/>
  <c r="K12" i="1"/>
  <c r="K23" i="1"/>
  <c r="K24" i="1"/>
  <c r="K25" i="1"/>
  <c r="K43" i="1"/>
  <c r="K44" i="1"/>
  <c r="K32" i="1"/>
  <c r="K71" i="1"/>
  <c r="K128" i="1"/>
  <c r="K33" i="1"/>
  <c r="K34" i="1"/>
  <c r="K45" i="1"/>
  <c r="K129" i="1"/>
  <c r="K118" i="1"/>
  <c r="K141" i="1"/>
  <c r="K131" i="1"/>
  <c r="K149" i="1"/>
  <c r="K46" i="1"/>
  <c r="K11" i="1"/>
  <c r="K109" i="1"/>
  <c r="K166" i="1"/>
  <c r="K79" i="1"/>
  <c r="K62" i="1"/>
  <c r="K273" i="1"/>
  <c r="K274" i="1"/>
  <c r="K355" i="1"/>
  <c r="K252" i="1"/>
  <c r="K194" i="1"/>
  <c r="K197" i="1"/>
  <c r="K375" i="1"/>
  <c r="K350" i="1"/>
  <c r="J336" i="1"/>
  <c r="I336" i="1"/>
  <c r="O348" i="1"/>
  <c r="N348" i="1"/>
  <c r="M348" i="1"/>
  <c r="L348" i="1"/>
  <c r="K348" i="1"/>
  <c r="J348" i="1"/>
  <c r="I348" i="1"/>
  <c r="K354" i="1"/>
  <c r="K41" i="1"/>
  <c r="K42" i="1"/>
  <c r="K262" i="1"/>
  <c r="K112" i="1"/>
  <c r="K229" i="1"/>
  <c r="O262" i="1"/>
  <c r="N262" i="1"/>
  <c r="M262" i="1"/>
  <c r="L262" i="1"/>
  <c r="J262" i="1"/>
  <c r="I262" i="1"/>
  <c r="O351" i="1"/>
  <c r="N351" i="1"/>
  <c r="M351" i="1"/>
  <c r="L351" i="1"/>
  <c r="K351" i="1"/>
  <c r="J351" i="1"/>
  <c r="I351" i="1"/>
  <c r="I276" i="1"/>
  <c r="L276" i="1"/>
  <c r="N276" i="1"/>
  <c r="J276" i="1"/>
  <c r="M276" i="1"/>
  <c r="O276" i="1"/>
  <c r="O357" i="1"/>
  <c r="N357" i="1"/>
  <c r="M357" i="1"/>
  <c r="L357" i="1"/>
  <c r="K357" i="1"/>
  <c r="J357" i="1"/>
  <c r="I357" i="1"/>
  <c r="O211" i="1"/>
  <c r="I211" i="1"/>
  <c r="L211" i="1"/>
  <c r="N211" i="1"/>
  <c r="J211" i="1"/>
  <c r="M211" i="1"/>
  <c r="O40" i="1"/>
  <c r="N40" i="1"/>
  <c r="M40" i="1"/>
  <c r="L40" i="1"/>
  <c r="K40" i="1"/>
  <c r="J40" i="1"/>
  <c r="J67" i="1"/>
  <c r="I40" i="1"/>
  <c r="O201" i="1"/>
  <c r="N201" i="1"/>
  <c r="M201" i="1"/>
  <c r="L201" i="1"/>
  <c r="K201" i="1"/>
  <c r="J201" i="1"/>
  <c r="I201" i="1"/>
  <c r="I47" i="1"/>
  <c r="K47" i="1"/>
  <c r="L47" i="1"/>
  <c r="N47" i="1"/>
  <c r="J47" i="1"/>
  <c r="M47" i="1"/>
  <c r="O47" i="1"/>
  <c r="N209" i="1"/>
  <c r="N140" i="1"/>
  <c r="K140" i="1"/>
  <c r="I140" i="1"/>
  <c r="I209" i="1"/>
  <c r="K209" i="1"/>
  <c r="L140" i="1"/>
  <c r="J140" i="1"/>
  <c r="M140" i="1"/>
  <c r="L209" i="1"/>
  <c r="J209" i="1"/>
  <c r="M209" i="1"/>
  <c r="O209" i="1"/>
  <c r="O140" i="1"/>
  <c r="I212" i="1"/>
  <c r="J212" i="1"/>
  <c r="K212" i="1"/>
  <c r="L212" i="1"/>
  <c r="M212" i="1"/>
  <c r="N212" i="1"/>
  <c r="O212" i="1"/>
  <c r="I206" i="1"/>
  <c r="J206" i="1"/>
  <c r="K206" i="1"/>
  <c r="L206" i="1"/>
  <c r="M206" i="1"/>
  <c r="N206" i="1"/>
  <c r="O206" i="1"/>
  <c r="I67" i="1"/>
  <c r="K67" i="1"/>
  <c r="L67" i="1"/>
  <c r="M67" i="1"/>
  <c r="N67" i="1"/>
  <c r="O67" i="1"/>
  <c r="I68" i="1"/>
  <c r="J68" i="1"/>
  <c r="K68" i="1"/>
  <c r="L68" i="1"/>
  <c r="M68" i="1"/>
  <c r="N68" i="1"/>
  <c r="O68" i="1"/>
  <c r="I48" i="1"/>
  <c r="J48" i="1"/>
  <c r="K48" i="1"/>
  <c r="L48" i="1"/>
  <c r="M48" i="1"/>
  <c r="N48" i="1"/>
  <c r="O48" i="1"/>
  <c r="I50" i="1"/>
  <c r="J50" i="1"/>
  <c r="K50" i="1"/>
  <c r="L50" i="1"/>
  <c r="M50" i="1"/>
  <c r="N50" i="1"/>
  <c r="O50" i="1"/>
  <c r="I38" i="1"/>
  <c r="J38" i="1"/>
  <c r="K38" i="1"/>
  <c r="L38" i="1"/>
  <c r="M38" i="1"/>
  <c r="N38" i="1"/>
  <c r="O38" i="1"/>
  <c r="I29" i="1"/>
  <c r="J29" i="1"/>
  <c r="K29" i="1"/>
  <c r="L29" i="1"/>
  <c r="M29" i="1"/>
  <c r="N29" i="1"/>
  <c r="O29" i="1"/>
  <c r="I16" i="1"/>
  <c r="J16" i="1"/>
  <c r="K16" i="1"/>
  <c r="L16" i="1"/>
  <c r="M16" i="1"/>
  <c r="N16" i="1"/>
  <c r="O16" i="1"/>
  <c r="I30" i="1"/>
  <c r="J30" i="1"/>
  <c r="K30" i="1"/>
  <c r="L30" i="1"/>
  <c r="M30" i="1"/>
  <c r="N30" i="1"/>
  <c r="O30" i="1"/>
  <c r="I66" i="1"/>
  <c r="J66" i="1"/>
  <c r="K66" i="1"/>
  <c r="L66" i="1"/>
  <c r="M66" i="1"/>
  <c r="N66" i="1"/>
  <c r="O66" i="1"/>
  <c r="I39" i="1"/>
  <c r="J39" i="1"/>
  <c r="K39" i="1"/>
  <c r="L39" i="1"/>
  <c r="M39" i="1"/>
  <c r="N39" i="1"/>
  <c r="O39" i="1"/>
  <c r="I49" i="1"/>
  <c r="J49" i="1"/>
  <c r="K49" i="1"/>
  <c r="L49" i="1"/>
  <c r="M49" i="1"/>
  <c r="N49" i="1"/>
  <c r="O49" i="1"/>
  <c r="I119" i="1"/>
  <c r="J119" i="1"/>
  <c r="K119" i="1"/>
  <c r="L119" i="1"/>
  <c r="M119" i="1"/>
  <c r="N119" i="1"/>
  <c r="O119" i="1"/>
  <c r="I125" i="1"/>
  <c r="J125" i="1"/>
  <c r="K125" i="1"/>
  <c r="L125" i="1"/>
  <c r="M125" i="1"/>
  <c r="N125" i="1"/>
  <c r="O125" i="1"/>
  <c r="I52" i="1"/>
  <c r="J52" i="1"/>
  <c r="K52" i="1"/>
  <c r="L52" i="1"/>
  <c r="M52" i="1"/>
  <c r="N52" i="1"/>
  <c r="O52" i="1"/>
  <c r="I145" i="1"/>
  <c r="J145" i="1"/>
  <c r="K145" i="1"/>
  <c r="L145" i="1"/>
  <c r="M145" i="1"/>
  <c r="N145" i="1"/>
  <c r="O145" i="1"/>
  <c r="I139" i="1"/>
  <c r="J139" i="1"/>
  <c r="K139" i="1"/>
  <c r="L139" i="1"/>
  <c r="M139" i="1"/>
  <c r="N139" i="1"/>
  <c r="O139" i="1"/>
  <c r="I159" i="1"/>
  <c r="J159" i="1"/>
  <c r="K159" i="1"/>
  <c r="L159" i="1"/>
  <c r="M159" i="1"/>
  <c r="N159" i="1"/>
  <c r="O159" i="1"/>
  <c r="I188" i="1"/>
  <c r="J188" i="1"/>
  <c r="K188" i="1"/>
  <c r="L188" i="1"/>
  <c r="M188" i="1"/>
  <c r="N188" i="1"/>
  <c r="O188" i="1"/>
  <c r="O160" i="1"/>
  <c r="N160" i="1"/>
  <c r="M160" i="1"/>
  <c r="L160" i="1"/>
  <c r="K160" i="1"/>
  <c r="J160" i="1"/>
  <c r="I160" i="1"/>
  <c r="O82" i="1"/>
  <c r="N82" i="1"/>
  <c r="M82" i="1"/>
  <c r="L82" i="1"/>
  <c r="K82" i="1"/>
  <c r="J82" i="1"/>
  <c r="I82" i="1"/>
  <c r="N134" i="1"/>
  <c r="L134" i="1"/>
  <c r="K134" i="1"/>
  <c r="I134" i="1"/>
  <c r="O65" i="1"/>
  <c r="N65" i="1"/>
  <c r="M65" i="1"/>
  <c r="L65" i="1"/>
  <c r="K65" i="1"/>
  <c r="J65" i="1"/>
  <c r="I65" i="1"/>
  <c r="J134" i="1"/>
  <c r="M134" i="1"/>
  <c r="O134" i="1"/>
  <c r="N190" i="1"/>
  <c r="J190" i="1"/>
  <c r="M190" i="1"/>
  <c r="I190" i="1"/>
  <c r="K190" i="1"/>
  <c r="L190" i="1"/>
  <c r="O190" i="1"/>
  <c r="I150" i="1"/>
  <c r="K150" i="1"/>
  <c r="L150" i="1"/>
  <c r="N150" i="1"/>
  <c r="J150" i="1"/>
  <c r="M150" i="1"/>
  <c r="O150" i="1"/>
  <c r="O214" i="1"/>
  <c r="O362" i="1"/>
  <c r="N372" i="1"/>
  <c r="N373" i="1"/>
  <c r="N285" i="1"/>
  <c r="N259" i="1"/>
  <c r="M372" i="1"/>
  <c r="M373" i="1"/>
  <c r="M285" i="1"/>
  <c r="M259" i="1"/>
  <c r="L372" i="1"/>
  <c r="L373" i="1"/>
  <c r="L285" i="1"/>
  <c r="L259" i="1"/>
  <c r="J372" i="1"/>
  <c r="J373" i="1"/>
  <c r="J285" i="1"/>
  <c r="J259" i="1"/>
  <c r="I372" i="1"/>
  <c r="I373" i="1"/>
  <c r="I285" i="1"/>
  <c r="I259" i="1"/>
  <c r="K372" i="1"/>
  <c r="K373" i="1"/>
  <c r="K285" i="1"/>
  <c r="K259" i="1"/>
  <c r="O372" i="1"/>
  <c r="O373" i="1"/>
  <c r="O285" i="1"/>
  <c r="O259" i="1"/>
  <c r="O132" i="1"/>
  <c r="N132" i="1"/>
  <c r="M132" i="1"/>
  <c r="L132" i="1"/>
  <c r="K132" i="1"/>
  <c r="J132" i="1"/>
  <c r="I132" i="1"/>
  <c r="O28" i="1"/>
  <c r="N28" i="1"/>
  <c r="M28" i="1"/>
  <c r="L28" i="1"/>
  <c r="K28" i="1"/>
  <c r="J28" i="1"/>
  <c r="I28" i="1"/>
  <c r="O8" i="1"/>
  <c r="N8" i="1"/>
  <c r="M8" i="1"/>
  <c r="L8" i="1"/>
  <c r="K8" i="1"/>
  <c r="J8" i="1"/>
  <c r="I8" i="1"/>
  <c r="O9" i="1"/>
  <c r="N9" i="1"/>
  <c r="M9" i="1"/>
  <c r="L9" i="1"/>
  <c r="K9" i="1"/>
  <c r="J9" i="1"/>
  <c r="I9" i="1"/>
  <c r="I18" i="1"/>
  <c r="I17" i="1"/>
  <c r="I27" i="1"/>
  <c r="K27" i="1"/>
  <c r="I317" i="1"/>
  <c r="K317" i="1"/>
  <c r="K309" i="1"/>
  <c r="K308" i="1"/>
  <c r="I294" i="1"/>
  <c r="K294" i="1"/>
  <c r="O128" i="1"/>
  <c r="N128" i="1"/>
  <c r="M128" i="1"/>
  <c r="L128" i="1"/>
  <c r="J128" i="1"/>
  <c r="I128" i="1"/>
  <c r="I141" i="1"/>
  <c r="J141" i="1"/>
  <c r="L141" i="1"/>
  <c r="M141" i="1"/>
  <c r="N141" i="1"/>
  <c r="O141" i="1"/>
  <c r="O70" i="1"/>
  <c r="N70" i="1"/>
  <c r="M70" i="1"/>
  <c r="L70" i="1"/>
  <c r="K70" i="1"/>
  <c r="J70" i="1"/>
  <c r="I70" i="1"/>
  <c r="O241" i="1"/>
  <c r="N241" i="1"/>
  <c r="M241" i="1"/>
  <c r="L241" i="1"/>
  <c r="K241" i="1"/>
  <c r="J241" i="1"/>
  <c r="I241" i="1"/>
  <c r="O284" i="1"/>
  <c r="N284" i="1"/>
  <c r="M284" i="1"/>
  <c r="L284" i="1"/>
  <c r="K284" i="1"/>
  <c r="J284" i="1"/>
  <c r="I284" i="1"/>
  <c r="O283" i="1"/>
  <c r="N283" i="1"/>
  <c r="M283" i="1"/>
  <c r="L283" i="1"/>
  <c r="K283" i="1"/>
  <c r="J283" i="1"/>
  <c r="I283" i="1"/>
  <c r="I370" i="1"/>
  <c r="K370" i="1"/>
  <c r="L370" i="1"/>
  <c r="N370" i="1"/>
  <c r="J370" i="1"/>
  <c r="M370" i="1"/>
  <c r="O370" i="1"/>
  <c r="O371" i="1"/>
  <c r="N371" i="1"/>
  <c r="M371" i="1"/>
  <c r="L371" i="1"/>
  <c r="K371" i="1"/>
  <c r="J371" i="1"/>
  <c r="I371" i="1"/>
  <c r="O51" i="1"/>
  <c r="N51" i="1"/>
  <c r="M51" i="1"/>
  <c r="L51" i="1"/>
  <c r="K51" i="1"/>
  <c r="J51" i="1"/>
  <c r="I51" i="1"/>
  <c r="O62" i="1"/>
  <c r="N62" i="1"/>
  <c r="M62" i="1"/>
  <c r="L62" i="1"/>
  <c r="J62" i="1"/>
  <c r="I62" i="1"/>
  <c r="O273" i="1"/>
  <c r="N273" i="1"/>
  <c r="M273" i="1"/>
  <c r="L273" i="1"/>
  <c r="J273" i="1"/>
  <c r="I273" i="1"/>
  <c r="O166" i="1"/>
  <c r="N166" i="1"/>
  <c r="M166" i="1"/>
  <c r="L166" i="1"/>
  <c r="J166" i="1"/>
  <c r="I166" i="1"/>
  <c r="O254" i="1"/>
  <c r="N254" i="1"/>
  <c r="M254" i="1"/>
  <c r="L254" i="1"/>
  <c r="J254" i="1"/>
  <c r="I254" i="1"/>
  <c r="O194" i="1"/>
  <c r="N194" i="1"/>
  <c r="M194" i="1"/>
  <c r="L194" i="1"/>
  <c r="J194" i="1"/>
  <c r="I194" i="1"/>
  <c r="O277" i="1"/>
  <c r="N277" i="1"/>
  <c r="M277" i="1"/>
  <c r="L277" i="1"/>
  <c r="K277" i="1"/>
  <c r="J277" i="1"/>
  <c r="I277" i="1"/>
  <c r="O356" i="1"/>
  <c r="N356" i="1"/>
  <c r="M356" i="1"/>
  <c r="L356" i="1"/>
  <c r="K356" i="1"/>
  <c r="J356" i="1"/>
  <c r="I356" i="1"/>
  <c r="O79" i="1"/>
  <c r="N79" i="1"/>
  <c r="M79" i="1"/>
  <c r="L79" i="1"/>
  <c r="J79" i="1"/>
  <c r="I79" i="1"/>
  <c r="O267" i="1"/>
  <c r="N267" i="1"/>
  <c r="M267" i="1"/>
  <c r="L267" i="1"/>
  <c r="K267" i="1"/>
  <c r="J267" i="1"/>
  <c r="I267" i="1"/>
  <c r="O342" i="1"/>
  <c r="N342" i="1"/>
  <c r="M342" i="1"/>
  <c r="L342" i="1"/>
  <c r="J342" i="1"/>
  <c r="I342" i="1"/>
  <c r="O339" i="1"/>
  <c r="N339" i="1"/>
  <c r="M339" i="1"/>
  <c r="L339" i="1"/>
  <c r="J339" i="1"/>
  <c r="I339" i="1"/>
  <c r="O199" i="1"/>
  <c r="N199" i="1"/>
  <c r="M199" i="1"/>
  <c r="L199" i="1"/>
  <c r="J199" i="1"/>
  <c r="I199" i="1"/>
  <c r="O200" i="1"/>
  <c r="N200" i="1"/>
  <c r="M200" i="1"/>
  <c r="L200" i="1"/>
  <c r="J200" i="1"/>
  <c r="I200" i="1"/>
  <c r="L27" i="1"/>
  <c r="N27" i="1"/>
  <c r="J27" i="1"/>
  <c r="M27" i="1"/>
  <c r="O27" i="1"/>
  <c r="L375" i="1"/>
  <c r="N375" i="1"/>
  <c r="J375" i="1"/>
  <c r="M375" i="1"/>
  <c r="O375" i="1"/>
  <c r="P375" i="1" s="1"/>
  <c r="O228" i="1"/>
  <c r="N228" i="1"/>
  <c r="M228" i="1"/>
  <c r="L228" i="1"/>
  <c r="K228" i="1"/>
  <c r="J228" i="1"/>
  <c r="I228" i="1"/>
  <c r="O331" i="1"/>
  <c r="N331" i="1"/>
  <c r="M331" i="1"/>
  <c r="L331" i="1"/>
  <c r="J331" i="1"/>
  <c r="I331" i="1"/>
  <c r="O3" i="1"/>
  <c r="N3" i="1"/>
  <c r="M3" i="1"/>
  <c r="L3" i="1"/>
  <c r="J3" i="1"/>
  <c r="I3" i="1"/>
  <c r="L374" i="1"/>
  <c r="N374" i="1"/>
  <c r="J374" i="1"/>
  <c r="M374" i="1"/>
  <c r="O374" i="1"/>
  <c r="P374" i="1" s="1"/>
  <c r="O172" i="1"/>
  <c r="N172" i="1"/>
  <c r="M172" i="1"/>
  <c r="L172" i="1"/>
  <c r="J172" i="1"/>
  <c r="I172" i="1"/>
  <c r="L317" i="1"/>
  <c r="N317" i="1"/>
  <c r="J317" i="1"/>
  <c r="M317" i="1"/>
  <c r="O317" i="1"/>
  <c r="N308" i="1"/>
  <c r="L308" i="1"/>
  <c r="J308" i="1"/>
  <c r="M308" i="1"/>
  <c r="O308" i="1"/>
  <c r="L309" i="1"/>
  <c r="N309" i="1"/>
  <c r="J309" i="1"/>
  <c r="M309" i="1"/>
  <c r="O309" i="1"/>
  <c r="L294" i="1"/>
  <c r="N294" i="1"/>
  <c r="J294" i="1"/>
  <c r="M294" i="1"/>
  <c r="O294" i="1"/>
  <c r="X49" i="8"/>
  <c r="W49" i="8"/>
  <c r="V49" i="8"/>
  <c r="U49" i="8"/>
  <c r="T49" i="8"/>
  <c r="S49" i="8"/>
  <c r="R49" i="8"/>
  <c r="X48" i="8"/>
  <c r="W48" i="8"/>
  <c r="V48" i="8"/>
  <c r="U48" i="8"/>
  <c r="T48" i="8"/>
  <c r="S48" i="8"/>
  <c r="R48" i="8"/>
  <c r="X47" i="8"/>
  <c r="W47" i="8"/>
  <c r="V47" i="8"/>
  <c r="U47" i="8"/>
  <c r="T47" i="8"/>
  <c r="S47" i="8"/>
  <c r="R47" i="8"/>
  <c r="X45" i="8"/>
  <c r="W45" i="8"/>
  <c r="V45" i="8"/>
  <c r="U45" i="8"/>
  <c r="T45" i="8"/>
  <c r="S45" i="8"/>
  <c r="R45" i="8"/>
  <c r="X41" i="8"/>
  <c r="W41" i="8"/>
  <c r="V41" i="8"/>
  <c r="U41" i="8"/>
  <c r="T41" i="8"/>
  <c r="S41" i="8"/>
  <c r="R41" i="8"/>
  <c r="X39" i="8"/>
  <c r="W39" i="8"/>
  <c r="V39" i="8"/>
  <c r="U39" i="8"/>
  <c r="T39" i="8"/>
  <c r="S39" i="8"/>
  <c r="R39" i="8"/>
  <c r="X37" i="8"/>
  <c r="W37" i="8"/>
  <c r="V37" i="8"/>
  <c r="U37" i="8"/>
  <c r="T37" i="8"/>
  <c r="S37" i="8"/>
  <c r="R37" i="8"/>
  <c r="X35" i="8"/>
  <c r="W35" i="8"/>
  <c r="V35" i="8"/>
  <c r="U35" i="8"/>
  <c r="T35" i="8"/>
  <c r="S35" i="8"/>
  <c r="R35" i="8"/>
  <c r="X34" i="8"/>
  <c r="W34" i="8"/>
  <c r="V34" i="8"/>
  <c r="U34" i="8"/>
  <c r="T34" i="8"/>
  <c r="S34" i="8"/>
  <c r="R34" i="8"/>
  <c r="X33" i="8"/>
  <c r="W33" i="8"/>
  <c r="V33" i="8"/>
  <c r="U33" i="8"/>
  <c r="T33" i="8"/>
  <c r="S33" i="8"/>
  <c r="R33" i="8"/>
  <c r="X32" i="8"/>
  <c r="W32" i="8"/>
  <c r="V32" i="8"/>
  <c r="U32" i="8"/>
  <c r="T32" i="8"/>
  <c r="S32" i="8"/>
  <c r="R32" i="8"/>
  <c r="X31" i="8"/>
  <c r="W31" i="8"/>
  <c r="V31" i="8"/>
  <c r="U31" i="8"/>
  <c r="T31" i="8"/>
  <c r="S31" i="8"/>
  <c r="R31" i="8"/>
  <c r="X30" i="8"/>
  <c r="W30" i="8"/>
  <c r="V30" i="8"/>
  <c r="U30" i="8"/>
  <c r="T30" i="8"/>
  <c r="S30" i="8"/>
  <c r="R30" i="8"/>
  <c r="X28" i="8"/>
  <c r="W28" i="8"/>
  <c r="V28" i="8"/>
  <c r="U28" i="8"/>
  <c r="T28" i="8"/>
  <c r="S28" i="8"/>
  <c r="R28" i="8"/>
  <c r="X27" i="8"/>
  <c r="W27" i="8"/>
  <c r="V27" i="8"/>
  <c r="U27" i="8"/>
  <c r="T27" i="8"/>
  <c r="S27" i="8"/>
  <c r="R27" i="8"/>
  <c r="X26" i="8"/>
  <c r="W26" i="8"/>
  <c r="V26" i="8"/>
  <c r="U26" i="8"/>
  <c r="T26" i="8"/>
  <c r="S26" i="8"/>
  <c r="R26" i="8"/>
  <c r="X25" i="8"/>
  <c r="W25" i="8"/>
  <c r="V25" i="8"/>
  <c r="U25" i="8"/>
  <c r="T25" i="8"/>
  <c r="S25" i="8"/>
  <c r="R25" i="8"/>
  <c r="X24" i="8"/>
  <c r="W24" i="8"/>
  <c r="V24" i="8"/>
  <c r="U24" i="8"/>
  <c r="T24" i="8"/>
  <c r="S24" i="8"/>
  <c r="R24" i="8"/>
  <c r="X23" i="8"/>
  <c r="W23" i="8"/>
  <c r="V23" i="8"/>
  <c r="U23" i="8"/>
  <c r="T23" i="8"/>
  <c r="S23" i="8"/>
  <c r="R23" i="8"/>
  <c r="X20" i="8"/>
  <c r="W20" i="8"/>
  <c r="V20" i="8"/>
  <c r="U20" i="8"/>
  <c r="T20" i="8"/>
  <c r="S20" i="8"/>
  <c r="R20" i="8"/>
  <c r="X19" i="8"/>
  <c r="W19" i="8"/>
  <c r="V19" i="8"/>
  <c r="U19" i="8"/>
  <c r="T19" i="8"/>
  <c r="S19" i="8"/>
  <c r="R19" i="8"/>
  <c r="X18" i="8"/>
  <c r="W18" i="8"/>
  <c r="V18" i="8"/>
  <c r="U18" i="8"/>
  <c r="T18" i="8"/>
  <c r="S18" i="8"/>
  <c r="R18" i="8"/>
  <c r="X17" i="8"/>
  <c r="W17" i="8"/>
  <c r="V17" i="8"/>
  <c r="U17" i="8"/>
  <c r="T17" i="8"/>
  <c r="S17" i="8"/>
  <c r="R17" i="8"/>
  <c r="X16" i="8"/>
  <c r="W16" i="8"/>
  <c r="V16" i="8"/>
  <c r="U16" i="8"/>
  <c r="T16" i="8"/>
  <c r="S16" i="8"/>
  <c r="R16" i="8"/>
  <c r="X15" i="8"/>
  <c r="W15" i="8"/>
  <c r="V15" i="8"/>
  <c r="U15" i="8"/>
  <c r="T15" i="8"/>
  <c r="S15" i="8"/>
  <c r="R15" i="8"/>
  <c r="X14" i="8"/>
  <c r="W14" i="8"/>
  <c r="V14" i="8"/>
  <c r="U14" i="8"/>
  <c r="T14" i="8"/>
  <c r="S14" i="8"/>
  <c r="R14" i="8"/>
  <c r="X13" i="8"/>
  <c r="W13" i="8"/>
  <c r="V13" i="8"/>
  <c r="U13" i="8"/>
  <c r="T13" i="8"/>
  <c r="S13" i="8"/>
  <c r="R13" i="8"/>
  <c r="X12" i="8"/>
  <c r="W12" i="8"/>
  <c r="V12" i="8"/>
  <c r="U12" i="8"/>
  <c r="T12" i="8"/>
  <c r="S12" i="8"/>
  <c r="R12" i="8"/>
  <c r="X11" i="8"/>
  <c r="W11" i="8"/>
  <c r="V11" i="8"/>
  <c r="U11" i="8"/>
  <c r="T11" i="8"/>
  <c r="S11" i="8"/>
  <c r="R11" i="8"/>
  <c r="X10" i="8"/>
  <c r="W10" i="8"/>
  <c r="V10" i="8"/>
  <c r="U10" i="8"/>
  <c r="T10" i="8"/>
  <c r="S10" i="8"/>
  <c r="R10" i="8"/>
  <c r="X9" i="8"/>
  <c r="W9" i="8"/>
  <c r="V9" i="8"/>
  <c r="U9" i="8"/>
  <c r="T9" i="8"/>
  <c r="S9" i="8"/>
  <c r="R9" i="8"/>
  <c r="X8" i="8"/>
  <c r="W8" i="8"/>
  <c r="V8" i="8"/>
  <c r="U8" i="8"/>
  <c r="T8" i="8"/>
  <c r="S8" i="8"/>
  <c r="R8" i="8"/>
  <c r="X7" i="8"/>
  <c r="W7" i="8"/>
  <c r="V7" i="8"/>
  <c r="U7" i="8"/>
  <c r="T7" i="8"/>
  <c r="S7" i="8"/>
  <c r="R7" i="8"/>
  <c r="X6" i="8"/>
  <c r="W6" i="8"/>
  <c r="V6" i="8"/>
  <c r="U6" i="8"/>
  <c r="T6" i="8"/>
  <c r="S6" i="8"/>
  <c r="R6" i="8"/>
  <c r="X5" i="8"/>
  <c r="W5" i="8"/>
  <c r="V5" i="8"/>
  <c r="U5" i="8"/>
  <c r="T5" i="8"/>
  <c r="S5" i="8"/>
  <c r="R5" i="8"/>
  <c r="X4" i="8"/>
  <c r="W4" i="8"/>
  <c r="V4" i="8"/>
  <c r="U4" i="8"/>
  <c r="T4" i="8"/>
  <c r="S4" i="8"/>
  <c r="R4" i="8"/>
  <c r="X3" i="8"/>
  <c r="W3" i="8"/>
  <c r="V3" i="8"/>
  <c r="U3" i="8"/>
  <c r="T3" i="8"/>
  <c r="S3" i="8"/>
  <c r="R3" i="8"/>
  <c r="X2" i="8"/>
  <c r="W2" i="8"/>
  <c r="V2" i="8"/>
  <c r="U2" i="8"/>
  <c r="T2" i="8"/>
  <c r="S2" i="8"/>
  <c r="R2" i="8"/>
  <c r="O72" i="1"/>
  <c r="N72" i="1"/>
  <c r="M72" i="1"/>
  <c r="L72" i="1"/>
  <c r="K72" i="1"/>
  <c r="J72" i="1"/>
  <c r="I72" i="1"/>
  <c r="O115" i="1"/>
  <c r="N115" i="1"/>
  <c r="M115" i="1"/>
  <c r="L115" i="1"/>
  <c r="J115" i="1"/>
  <c r="I115" i="1"/>
  <c r="O302" i="1"/>
  <c r="N302" i="1"/>
  <c r="M302" i="1"/>
  <c r="L302" i="1"/>
  <c r="J302" i="1"/>
  <c r="I302" i="1"/>
  <c r="O298" i="1"/>
  <c r="N298" i="1"/>
  <c r="M298" i="1"/>
  <c r="L298" i="1"/>
  <c r="J298" i="1"/>
  <c r="I298" i="1"/>
  <c r="O297" i="1"/>
  <c r="N297" i="1"/>
  <c r="M297" i="1"/>
  <c r="L297" i="1"/>
  <c r="J297" i="1"/>
  <c r="I297" i="1"/>
  <c r="L22" i="1"/>
  <c r="N22" i="1"/>
  <c r="J22" i="1"/>
  <c r="M22" i="1"/>
  <c r="O22" i="1"/>
  <c r="O64" i="1"/>
  <c r="N64" i="1"/>
  <c r="M64" i="1"/>
  <c r="L64" i="1"/>
  <c r="K64" i="1"/>
  <c r="J64" i="1"/>
  <c r="I64" i="1"/>
  <c r="O10" i="1"/>
  <c r="N10" i="1"/>
  <c r="M10" i="1"/>
  <c r="L10" i="1"/>
  <c r="K10" i="1"/>
  <c r="J10" i="1"/>
  <c r="I10" i="1"/>
  <c r="O328" i="1"/>
  <c r="N328" i="1"/>
  <c r="M328" i="1"/>
  <c r="L328" i="1"/>
  <c r="J328" i="1"/>
  <c r="I328" i="1"/>
  <c r="O102" i="1"/>
  <c r="N102" i="1"/>
  <c r="M102" i="1"/>
  <c r="L102" i="1"/>
  <c r="K102" i="1"/>
  <c r="J102" i="1"/>
  <c r="I102" i="1"/>
  <c r="O18" i="1"/>
  <c r="N18" i="1"/>
  <c r="M18" i="1"/>
  <c r="L18" i="1"/>
  <c r="J18" i="1"/>
  <c r="O17" i="1"/>
  <c r="N17" i="1"/>
  <c r="M17" i="1"/>
  <c r="L17" i="1"/>
  <c r="J17" i="1"/>
  <c r="O124" i="1"/>
  <c r="N124" i="1"/>
  <c r="M124" i="1"/>
  <c r="L124" i="1"/>
  <c r="K124" i="1"/>
  <c r="J124" i="1"/>
  <c r="I124" i="1"/>
  <c r="O87" i="1"/>
  <c r="N87" i="1"/>
  <c r="M87" i="1"/>
  <c r="L87" i="1"/>
  <c r="K87" i="1"/>
  <c r="J87" i="1"/>
  <c r="I87" i="1"/>
  <c r="O32" i="1"/>
  <c r="N32" i="1"/>
  <c r="M32" i="1"/>
  <c r="L32" i="1"/>
  <c r="J32" i="1"/>
  <c r="I32" i="1"/>
  <c r="O69" i="1"/>
  <c r="N69" i="1"/>
  <c r="M69" i="1"/>
  <c r="L69" i="1"/>
  <c r="J69" i="1"/>
  <c r="I69" i="1"/>
  <c r="O307" i="1"/>
  <c r="N307" i="1"/>
  <c r="M307" i="1"/>
  <c r="L307" i="1"/>
  <c r="K307" i="1"/>
  <c r="J307" i="1"/>
  <c r="I307" i="1"/>
  <c r="O306" i="1"/>
  <c r="N306" i="1"/>
  <c r="M306" i="1"/>
  <c r="L306" i="1"/>
  <c r="K306" i="1"/>
  <c r="J306" i="1"/>
  <c r="I306" i="1"/>
  <c r="O142" i="1"/>
  <c r="N142" i="1"/>
  <c r="M142" i="1"/>
  <c r="L142" i="1"/>
  <c r="J142" i="1"/>
  <c r="I142" i="1"/>
  <c r="O340" i="1"/>
  <c r="N340" i="1"/>
  <c r="M340" i="1"/>
  <c r="L340" i="1"/>
  <c r="J340" i="1"/>
  <c r="I340" i="1"/>
  <c r="O46" i="1"/>
  <c r="N46" i="1"/>
  <c r="M46" i="1"/>
  <c r="L46" i="1"/>
  <c r="J46" i="1"/>
  <c r="I46" i="1"/>
  <c r="O45" i="1"/>
  <c r="N45" i="1"/>
  <c r="M45" i="1"/>
  <c r="L45" i="1"/>
  <c r="J45" i="1"/>
  <c r="I45" i="1"/>
  <c r="O215" i="1"/>
  <c r="N215" i="1"/>
  <c r="M215" i="1"/>
  <c r="L215" i="1"/>
  <c r="K215" i="1"/>
  <c r="J215" i="1"/>
  <c r="I215" i="1"/>
  <c r="O204" i="1"/>
  <c r="N204" i="1"/>
  <c r="M204" i="1"/>
  <c r="L204" i="1"/>
  <c r="K204" i="1"/>
  <c r="J204" i="1"/>
  <c r="I204" i="1"/>
  <c r="O76" i="1"/>
  <c r="N76" i="1"/>
  <c r="M76" i="1"/>
  <c r="L76" i="1"/>
  <c r="K76" i="1"/>
  <c r="J76" i="1"/>
  <c r="I76" i="1"/>
  <c r="O99" i="1"/>
  <c r="N99" i="1"/>
  <c r="M99" i="1"/>
  <c r="L99" i="1"/>
  <c r="K99" i="1"/>
  <c r="J99" i="1"/>
  <c r="I99" i="1"/>
  <c r="O90" i="1"/>
  <c r="N90" i="1"/>
  <c r="M90" i="1"/>
  <c r="L90" i="1"/>
  <c r="K90" i="1"/>
  <c r="J90" i="1"/>
  <c r="I90" i="1"/>
  <c r="O130" i="1"/>
  <c r="N130" i="1"/>
  <c r="M130" i="1"/>
  <c r="L130" i="1"/>
  <c r="J130" i="1"/>
  <c r="I130" i="1"/>
  <c r="O100" i="1"/>
  <c r="N100" i="1"/>
  <c r="M100" i="1"/>
  <c r="L100" i="1"/>
  <c r="J100" i="1"/>
  <c r="I100" i="1"/>
  <c r="O219" i="1"/>
  <c r="N219" i="1"/>
  <c r="M219" i="1"/>
  <c r="L219" i="1"/>
  <c r="J219" i="1"/>
  <c r="I219" i="1"/>
  <c r="O93" i="1"/>
  <c r="N93" i="1"/>
  <c r="M93" i="1"/>
  <c r="L93" i="1"/>
  <c r="J93" i="1"/>
  <c r="I93" i="1"/>
  <c r="O269" i="1"/>
  <c r="N269" i="1"/>
  <c r="M269" i="1"/>
  <c r="L269" i="1"/>
  <c r="K269" i="1"/>
  <c r="J269" i="1"/>
  <c r="I269" i="1"/>
  <c r="O263" i="1"/>
  <c r="N263" i="1"/>
  <c r="M263" i="1"/>
  <c r="L263" i="1"/>
  <c r="J263" i="1"/>
  <c r="I263" i="1"/>
  <c r="O229" i="1"/>
  <c r="N229" i="1"/>
  <c r="M229" i="1"/>
  <c r="L229" i="1"/>
  <c r="J229" i="1"/>
  <c r="I229" i="1"/>
  <c r="P74" i="1" l="1"/>
  <c r="P14" i="1"/>
  <c r="P111" i="1"/>
  <c r="P91" i="1"/>
  <c r="P126" i="1"/>
  <c r="P240" i="1"/>
  <c r="P271" i="1"/>
  <c r="P261" i="1"/>
  <c r="P335" i="1"/>
  <c r="P246" i="1"/>
  <c r="P245" i="1"/>
  <c r="P334" i="1"/>
  <c r="P237" i="1"/>
  <c r="P244" i="1"/>
  <c r="P333" i="1"/>
  <c r="P205" i="1"/>
  <c r="P123" i="1"/>
  <c r="P20" i="1"/>
  <c r="P19" i="1"/>
  <c r="P53" i="1"/>
  <c r="P169" i="1"/>
  <c r="P121" i="1"/>
  <c r="P137" i="1"/>
  <c r="P136" i="1"/>
  <c r="P327" i="1"/>
  <c r="P326" i="1"/>
  <c r="P171" i="1"/>
  <c r="P336" i="1"/>
  <c r="P185" i="1"/>
  <c r="P223" i="1"/>
  <c r="P222" i="1"/>
  <c r="P224" i="1"/>
  <c r="P77" i="1"/>
  <c r="P163" i="1"/>
  <c r="P60" i="1"/>
  <c r="P54" i="1"/>
  <c r="P92" i="1"/>
  <c r="P231" i="1"/>
  <c r="P325" i="1"/>
  <c r="P248" i="1"/>
  <c r="P353" i="1"/>
  <c r="P239" i="1"/>
  <c r="P272" i="1"/>
  <c r="P300" i="1"/>
  <c r="P301" i="1"/>
  <c r="P299" i="1"/>
  <c r="P153" i="1"/>
  <c r="P31" i="1"/>
  <c r="P176" i="1"/>
  <c r="P105" i="1"/>
  <c r="P85" i="1"/>
  <c r="P181" i="1"/>
  <c r="P143" i="1"/>
  <c r="P225" i="1"/>
  <c r="P36" i="1"/>
  <c r="P35" i="1"/>
  <c r="P187" i="1"/>
  <c r="P97" i="1"/>
  <c r="P362" i="1"/>
  <c r="P158" i="1"/>
  <c r="P214" i="1"/>
  <c r="P295" i="1"/>
  <c r="P296" i="1"/>
  <c r="P15" i="1"/>
  <c r="P21" i="1"/>
  <c r="P234" i="1"/>
  <c r="P151" i="1"/>
  <c r="P161" i="1"/>
  <c r="P37" i="1"/>
  <c r="P5" i="1"/>
  <c r="P348" i="1"/>
  <c r="P330" i="1"/>
  <c r="P351" i="1"/>
  <c r="P262" i="1"/>
  <c r="P276" i="1"/>
  <c r="P357" i="1"/>
  <c r="P211" i="1"/>
  <c r="P40" i="1"/>
  <c r="P209" i="1"/>
  <c r="P159" i="1"/>
  <c r="P47" i="1"/>
  <c r="P140" i="1"/>
  <c r="P201" i="1"/>
  <c r="P67" i="1"/>
  <c r="P50" i="1"/>
  <c r="P212" i="1"/>
  <c r="P52" i="1"/>
  <c r="P68" i="1"/>
  <c r="P30" i="1"/>
  <c r="P16" i="1"/>
  <c r="P29" i="1"/>
  <c r="P145" i="1"/>
  <c r="P66" i="1"/>
  <c r="P39" i="1"/>
  <c r="P38" i="1"/>
  <c r="P125" i="1"/>
  <c r="P139" i="1"/>
  <c r="P48" i="1"/>
  <c r="P49" i="1"/>
  <c r="P119" i="1"/>
  <c r="P188" i="1"/>
  <c r="P206" i="1"/>
  <c r="P160" i="1"/>
  <c r="P134" i="1"/>
  <c r="P82" i="1"/>
  <c r="P65" i="1"/>
  <c r="P190" i="1"/>
  <c r="P150" i="1"/>
  <c r="P259" i="1"/>
  <c r="P285" i="1"/>
  <c r="P373" i="1"/>
  <c r="P372" i="1"/>
  <c r="P132" i="1"/>
  <c r="P8" i="1"/>
  <c r="P28" i="1"/>
  <c r="P9" i="1"/>
  <c r="P27" i="1"/>
  <c r="P17" i="1"/>
  <c r="P18" i="1"/>
  <c r="P22" i="1"/>
  <c r="P294" i="1"/>
  <c r="P308" i="1"/>
  <c r="P317" i="1"/>
  <c r="P309" i="1"/>
  <c r="P128" i="1"/>
  <c r="P141" i="1"/>
  <c r="P241" i="1"/>
  <c r="P283" i="1"/>
  <c r="P284" i="1"/>
  <c r="P70" i="1"/>
  <c r="P370" i="1"/>
  <c r="P371" i="1"/>
  <c r="P51" i="1"/>
  <c r="P62" i="1"/>
  <c r="P273" i="1"/>
  <c r="P166" i="1"/>
  <c r="P254" i="1"/>
  <c r="P277" i="1"/>
  <c r="P194" i="1"/>
  <c r="P356" i="1"/>
  <c r="P79" i="1"/>
  <c r="P267" i="1"/>
  <c r="P342" i="1"/>
  <c r="P199" i="1"/>
  <c r="P339" i="1"/>
  <c r="P200" i="1"/>
  <c r="P228" i="1"/>
  <c r="P331" i="1"/>
  <c r="P172" i="1"/>
  <c r="P3" i="1"/>
  <c r="Y10" i="8"/>
  <c r="Y24" i="8"/>
  <c r="Y39" i="8"/>
  <c r="Y11" i="8"/>
  <c r="Y12" i="8"/>
  <c r="Y25" i="8"/>
  <c r="Y26" i="8"/>
  <c r="Y45" i="8"/>
  <c r="Y7" i="8"/>
  <c r="Y19" i="8"/>
  <c r="Y34" i="8"/>
  <c r="Y8" i="8"/>
  <c r="Y9" i="8"/>
  <c r="Y20" i="8"/>
  <c r="Y23" i="8"/>
  <c r="Y35" i="8"/>
  <c r="Y37" i="8"/>
  <c r="Y4" i="8"/>
  <c r="Y16" i="8"/>
  <c r="Y31" i="8"/>
  <c r="Y5" i="8"/>
  <c r="Y18" i="8"/>
  <c r="Y32" i="8"/>
  <c r="Y33" i="8"/>
  <c r="Y13" i="8"/>
  <c r="Y27" i="8"/>
  <c r="Y47" i="8"/>
  <c r="Y41" i="8"/>
  <c r="Y6" i="8"/>
  <c r="Y17" i="8"/>
  <c r="Y2" i="8"/>
  <c r="Y3" i="8"/>
  <c r="Y14" i="8"/>
  <c r="Y15" i="8"/>
  <c r="Y28" i="8"/>
  <c r="Y30" i="8"/>
  <c r="Y48" i="8"/>
  <c r="Y49" i="8"/>
  <c r="P115" i="1"/>
  <c r="P72" i="1"/>
  <c r="P302" i="1"/>
  <c r="P298" i="1"/>
  <c r="P297" i="1"/>
  <c r="P64" i="1"/>
  <c r="P10" i="1"/>
  <c r="P328" i="1"/>
  <c r="P102" i="1"/>
  <c r="P124" i="1"/>
  <c r="P87" i="1"/>
  <c r="P32" i="1"/>
  <c r="P69" i="1"/>
  <c r="P307" i="1"/>
  <c r="P306" i="1"/>
  <c r="P142" i="1"/>
  <c r="P340" i="1"/>
  <c r="P46" i="1"/>
  <c r="P45" i="1"/>
  <c r="P204" i="1"/>
  <c r="P215" i="1"/>
  <c r="P76" i="1"/>
  <c r="P99" i="1"/>
  <c r="P90" i="1"/>
  <c r="P130" i="1"/>
  <c r="P100" i="1"/>
  <c r="P219" i="1"/>
  <c r="P93" i="1"/>
  <c r="P269" i="1"/>
  <c r="P263" i="1"/>
  <c r="P229" i="1"/>
  <c r="O279" i="1" l="1"/>
  <c r="N279" i="1"/>
  <c r="M279" i="1"/>
  <c r="L279" i="1"/>
  <c r="K279" i="1"/>
  <c r="J279" i="1"/>
  <c r="I279" i="1"/>
  <c r="O253" i="1"/>
  <c r="N253" i="1"/>
  <c r="M253" i="1"/>
  <c r="L253" i="1"/>
  <c r="J253" i="1"/>
  <c r="I253" i="1"/>
  <c r="O282" i="1"/>
  <c r="N282" i="1"/>
  <c r="M282" i="1"/>
  <c r="L282" i="1"/>
  <c r="K282" i="1"/>
  <c r="J282" i="1"/>
  <c r="I282" i="1"/>
  <c r="O360" i="1"/>
  <c r="N360" i="1"/>
  <c r="M360" i="1"/>
  <c r="L360" i="1"/>
  <c r="J360" i="1"/>
  <c r="I360" i="1"/>
  <c r="O324" i="1"/>
  <c r="N324" i="1"/>
  <c r="M324" i="1"/>
  <c r="L324" i="1"/>
  <c r="J324" i="1"/>
  <c r="I324" i="1"/>
  <c r="O59" i="1"/>
  <c r="N59" i="1"/>
  <c r="M59" i="1"/>
  <c r="L59" i="1"/>
  <c r="I59" i="1"/>
  <c r="O321" i="1"/>
  <c r="N321" i="1"/>
  <c r="M321" i="1"/>
  <c r="L321" i="1"/>
  <c r="K321" i="1"/>
  <c r="J321" i="1"/>
  <c r="I321" i="1"/>
  <c r="O98" i="1"/>
  <c r="N98" i="1"/>
  <c r="M98" i="1"/>
  <c r="L98" i="1"/>
  <c r="K98" i="1"/>
  <c r="J98" i="1"/>
  <c r="I98" i="1"/>
  <c r="O83" i="1"/>
  <c r="N83" i="1"/>
  <c r="M83" i="1"/>
  <c r="L83" i="1"/>
  <c r="K83" i="1"/>
  <c r="J83" i="1"/>
  <c r="I83" i="1"/>
  <c r="P279" i="1" l="1"/>
  <c r="P253" i="1"/>
  <c r="P282" i="1"/>
  <c r="P360" i="1"/>
  <c r="P324" i="1"/>
  <c r="P321" i="1"/>
  <c r="P59" i="1"/>
  <c r="P98" i="1"/>
  <c r="P83" i="1"/>
  <c r="O192" i="1"/>
  <c r="N192" i="1"/>
  <c r="M192" i="1"/>
  <c r="L192" i="1"/>
  <c r="J192" i="1"/>
  <c r="I192" i="1"/>
  <c r="O179" i="1"/>
  <c r="N179" i="1"/>
  <c r="M179" i="1"/>
  <c r="L179" i="1"/>
  <c r="K179" i="1"/>
  <c r="J179" i="1"/>
  <c r="I179" i="1"/>
  <c r="O101" i="1"/>
  <c r="N101" i="1"/>
  <c r="M101" i="1"/>
  <c r="L101" i="1"/>
  <c r="K101" i="1"/>
  <c r="J101" i="1"/>
  <c r="I101" i="1"/>
  <c r="O208" i="1"/>
  <c r="N208" i="1"/>
  <c r="M208" i="1"/>
  <c r="L208" i="1"/>
  <c r="K208" i="1"/>
  <c r="J208" i="1"/>
  <c r="I208" i="1"/>
  <c r="K96" i="1"/>
  <c r="O250" i="1"/>
  <c r="O252" i="1"/>
  <c r="O275" i="1"/>
  <c r="N250" i="1"/>
  <c r="N252" i="1"/>
  <c r="N275" i="1"/>
  <c r="M250" i="1"/>
  <c r="M252" i="1"/>
  <c r="M275" i="1"/>
  <c r="L250" i="1"/>
  <c r="L252" i="1"/>
  <c r="L275" i="1"/>
  <c r="K250" i="1"/>
  <c r="K275" i="1"/>
  <c r="J250" i="1"/>
  <c r="J252" i="1"/>
  <c r="J275" i="1"/>
  <c r="I250" i="1"/>
  <c r="I252" i="1"/>
  <c r="I275" i="1"/>
  <c r="P19" i="9"/>
  <c r="Q19" i="9" s="1"/>
  <c r="O19" i="9"/>
  <c r="N19" i="9"/>
  <c r="M19" i="9"/>
  <c r="L19" i="9"/>
  <c r="K19" i="9"/>
  <c r="J19" i="9"/>
  <c r="P18" i="9"/>
  <c r="O18" i="9"/>
  <c r="N18" i="9"/>
  <c r="M18" i="9"/>
  <c r="L18" i="9"/>
  <c r="K18" i="9"/>
  <c r="J18" i="9"/>
  <c r="Q18" i="9" s="1"/>
  <c r="P17" i="9"/>
  <c r="Q17" i="9" s="1"/>
  <c r="O17" i="9"/>
  <c r="N17" i="9"/>
  <c r="M17" i="9"/>
  <c r="L17" i="9"/>
  <c r="K17" i="9"/>
  <c r="J17" i="9"/>
  <c r="P16" i="9"/>
  <c r="O16" i="9"/>
  <c r="N16" i="9"/>
  <c r="M16" i="9"/>
  <c r="L16" i="9"/>
  <c r="Q16" i="9" s="1"/>
  <c r="K16" i="9"/>
  <c r="J16" i="9"/>
  <c r="P15" i="9"/>
  <c r="Q15" i="9"/>
  <c r="O15" i="9"/>
  <c r="N15" i="9"/>
  <c r="M15" i="9"/>
  <c r="L15" i="9"/>
  <c r="K15" i="9"/>
  <c r="J15" i="9"/>
  <c r="P14" i="9"/>
  <c r="Q14" i="9"/>
  <c r="O14" i="9"/>
  <c r="N14" i="9"/>
  <c r="M14" i="9"/>
  <c r="L14" i="9"/>
  <c r="K14" i="9"/>
  <c r="J14" i="9"/>
  <c r="P13" i="9"/>
  <c r="O13" i="9"/>
  <c r="N13" i="9"/>
  <c r="M13" i="9"/>
  <c r="L13" i="9"/>
  <c r="Q13" i="9" s="1"/>
  <c r="K13" i="9"/>
  <c r="J13" i="9"/>
  <c r="P12" i="9"/>
  <c r="Q12" i="9"/>
  <c r="O12" i="9"/>
  <c r="N12" i="9"/>
  <c r="M12" i="9"/>
  <c r="L12" i="9"/>
  <c r="K12" i="9"/>
  <c r="J12" i="9"/>
  <c r="P11" i="9"/>
  <c r="Q11" i="9"/>
  <c r="O11" i="9"/>
  <c r="N11" i="9"/>
  <c r="M11" i="9"/>
  <c r="L11" i="9"/>
  <c r="K11" i="9"/>
  <c r="J11" i="9"/>
  <c r="P10" i="9"/>
  <c r="O10" i="9"/>
  <c r="N10" i="9"/>
  <c r="M10" i="9"/>
  <c r="L10" i="9"/>
  <c r="Q10" i="9" s="1"/>
  <c r="K10" i="9"/>
  <c r="J10" i="9"/>
  <c r="P9" i="9"/>
  <c r="Q9" i="9"/>
  <c r="O9" i="9"/>
  <c r="N9" i="9"/>
  <c r="M9" i="9"/>
  <c r="L9" i="9"/>
  <c r="K9" i="9"/>
  <c r="J9" i="9"/>
  <c r="P8" i="9"/>
  <c r="Q8" i="9"/>
  <c r="O8" i="9"/>
  <c r="N8" i="9"/>
  <c r="M8" i="9"/>
  <c r="L8" i="9"/>
  <c r="K8" i="9"/>
  <c r="J8" i="9"/>
  <c r="P7" i="9"/>
  <c r="O7" i="9"/>
  <c r="N7" i="9"/>
  <c r="M7" i="9"/>
  <c r="L7" i="9"/>
  <c r="Q7" i="9" s="1"/>
  <c r="K7" i="9"/>
  <c r="J7" i="9"/>
  <c r="P6" i="9"/>
  <c r="Q6" i="9"/>
  <c r="O6" i="9"/>
  <c r="N6" i="9"/>
  <c r="M6" i="9"/>
  <c r="L6" i="9"/>
  <c r="K6" i="9"/>
  <c r="J6" i="9"/>
  <c r="P5" i="9"/>
  <c r="Q5" i="9"/>
  <c r="O5" i="9"/>
  <c r="N5" i="9"/>
  <c r="M5" i="9"/>
  <c r="L5" i="9"/>
  <c r="K5" i="9"/>
  <c r="J5" i="9"/>
  <c r="P4" i="9"/>
  <c r="O4" i="9"/>
  <c r="N4" i="9"/>
  <c r="M4" i="9"/>
  <c r="L4" i="9"/>
  <c r="Q4" i="9" s="1"/>
  <c r="K4" i="9"/>
  <c r="J4" i="9"/>
  <c r="P3" i="9"/>
  <c r="Q3" i="9"/>
  <c r="O3" i="9"/>
  <c r="N3" i="9"/>
  <c r="M3" i="9"/>
  <c r="L3" i="9"/>
  <c r="K3" i="9"/>
  <c r="J3" i="9"/>
  <c r="O191" i="1"/>
  <c r="N191" i="1"/>
  <c r="M191" i="1"/>
  <c r="L191" i="1"/>
  <c r="J191" i="1"/>
  <c r="I191" i="1"/>
  <c r="O33" i="1"/>
  <c r="N33" i="1"/>
  <c r="M33" i="1"/>
  <c r="L33" i="1"/>
  <c r="J33" i="1"/>
  <c r="I33" i="1"/>
  <c r="O75" i="1"/>
  <c r="N75" i="1"/>
  <c r="M75" i="1"/>
  <c r="L75" i="1"/>
  <c r="K75" i="1"/>
  <c r="J75" i="1"/>
  <c r="I75" i="1"/>
  <c r="O148" i="1"/>
  <c r="N148" i="1"/>
  <c r="M148" i="1"/>
  <c r="L148" i="1"/>
  <c r="K148" i="1"/>
  <c r="J148" i="1"/>
  <c r="I148" i="1"/>
  <c r="O96" i="1"/>
  <c r="N96" i="1"/>
  <c r="M96" i="1"/>
  <c r="L96" i="1"/>
  <c r="J96" i="1"/>
  <c r="I96" i="1"/>
  <c r="O249" i="1"/>
  <c r="N249" i="1"/>
  <c r="M249" i="1"/>
  <c r="L249" i="1"/>
  <c r="K249" i="1"/>
  <c r="J249" i="1"/>
  <c r="I249" i="1"/>
  <c r="O255" i="1"/>
  <c r="N255" i="1"/>
  <c r="M255" i="1"/>
  <c r="L255" i="1"/>
  <c r="K255" i="1"/>
  <c r="J255" i="1"/>
  <c r="I255" i="1"/>
  <c r="O358" i="1"/>
  <c r="N358" i="1"/>
  <c r="M358" i="1"/>
  <c r="L358" i="1"/>
  <c r="K358" i="1"/>
  <c r="J358" i="1"/>
  <c r="I358" i="1"/>
  <c r="O281" i="1"/>
  <c r="N281" i="1"/>
  <c r="M281" i="1"/>
  <c r="L281" i="1"/>
  <c r="K281" i="1"/>
  <c r="J281" i="1"/>
  <c r="I281" i="1"/>
  <c r="O86" i="1"/>
  <c r="N86" i="1"/>
  <c r="M86" i="1"/>
  <c r="L86" i="1"/>
  <c r="J86" i="1"/>
  <c r="I86" i="1"/>
  <c r="O103" i="1"/>
  <c r="I103" i="1"/>
  <c r="J103" i="1"/>
  <c r="K103" i="1"/>
  <c r="L103" i="1"/>
  <c r="M103" i="1"/>
  <c r="N103" i="1"/>
  <c r="O320" i="1"/>
  <c r="I320" i="1"/>
  <c r="J320" i="1"/>
  <c r="K320" i="1"/>
  <c r="L320" i="1"/>
  <c r="M320" i="1"/>
  <c r="N320" i="1"/>
  <c r="O319" i="1"/>
  <c r="I319" i="1"/>
  <c r="J319" i="1"/>
  <c r="K319" i="1"/>
  <c r="L319" i="1"/>
  <c r="M319" i="1"/>
  <c r="N319" i="1"/>
  <c r="O196" i="1"/>
  <c r="I196" i="1"/>
  <c r="J196" i="1"/>
  <c r="L196" i="1"/>
  <c r="M196" i="1"/>
  <c r="N196" i="1"/>
  <c r="O135" i="1"/>
  <c r="I135" i="1"/>
  <c r="J135" i="1"/>
  <c r="K135" i="1"/>
  <c r="L135" i="1"/>
  <c r="M135" i="1"/>
  <c r="N135" i="1"/>
  <c r="O170" i="1"/>
  <c r="I170" i="1"/>
  <c r="J170" i="1"/>
  <c r="K170" i="1"/>
  <c r="L170" i="1"/>
  <c r="M170" i="1"/>
  <c r="N170" i="1"/>
  <c r="O11" i="1"/>
  <c r="I11" i="1"/>
  <c r="J11" i="1"/>
  <c r="L11" i="1"/>
  <c r="M11" i="1"/>
  <c r="N11" i="1"/>
  <c r="O23" i="1"/>
  <c r="I23" i="1"/>
  <c r="J23" i="1"/>
  <c r="L23" i="1"/>
  <c r="M23" i="1"/>
  <c r="N23" i="1"/>
  <c r="O44" i="1"/>
  <c r="I44" i="1"/>
  <c r="J44" i="1"/>
  <c r="L44" i="1"/>
  <c r="M44" i="1"/>
  <c r="N44" i="1"/>
  <c r="O71" i="1"/>
  <c r="I71" i="1"/>
  <c r="J71" i="1"/>
  <c r="L71" i="1"/>
  <c r="M71" i="1"/>
  <c r="N71" i="1"/>
  <c r="O118" i="1"/>
  <c r="I118" i="1"/>
  <c r="J118" i="1"/>
  <c r="L118" i="1"/>
  <c r="M118" i="1"/>
  <c r="N118" i="1"/>
  <c r="O43" i="1"/>
  <c r="I43" i="1"/>
  <c r="J43" i="1"/>
  <c r="L43" i="1"/>
  <c r="M43" i="1"/>
  <c r="N43" i="1"/>
  <c r="O24" i="1"/>
  <c r="I24" i="1"/>
  <c r="J24" i="1"/>
  <c r="L24" i="1"/>
  <c r="M24" i="1"/>
  <c r="N24" i="1"/>
  <c r="O131" i="1"/>
  <c r="I131" i="1"/>
  <c r="J131" i="1"/>
  <c r="L131" i="1"/>
  <c r="M131" i="1"/>
  <c r="N131" i="1"/>
  <c r="O149" i="1"/>
  <c r="I149" i="1"/>
  <c r="J149" i="1"/>
  <c r="L149" i="1"/>
  <c r="M149" i="1"/>
  <c r="N149" i="1"/>
  <c r="O12" i="1"/>
  <c r="I12" i="1"/>
  <c r="J12" i="1"/>
  <c r="L12" i="1"/>
  <c r="M12" i="1"/>
  <c r="N12" i="1"/>
  <c r="O129" i="1"/>
  <c r="I129" i="1"/>
  <c r="J129" i="1"/>
  <c r="L129" i="1"/>
  <c r="M129" i="1"/>
  <c r="N129" i="1"/>
  <c r="O34" i="1"/>
  <c r="I34" i="1"/>
  <c r="J34" i="1"/>
  <c r="L34" i="1"/>
  <c r="M34" i="1"/>
  <c r="N34" i="1"/>
  <c r="O109" i="1"/>
  <c r="I109" i="1"/>
  <c r="J109" i="1"/>
  <c r="L109" i="1"/>
  <c r="M109" i="1"/>
  <c r="N109" i="1"/>
  <c r="O323" i="1"/>
  <c r="I323" i="1"/>
  <c r="J323" i="1"/>
  <c r="L323" i="1"/>
  <c r="M323" i="1"/>
  <c r="N323" i="1"/>
  <c r="O55" i="1"/>
  <c r="I55" i="1"/>
  <c r="J55" i="1"/>
  <c r="L55" i="1"/>
  <c r="M55" i="1"/>
  <c r="N55" i="1"/>
  <c r="O338" i="1"/>
  <c r="I338" i="1"/>
  <c r="J338" i="1"/>
  <c r="L338" i="1"/>
  <c r="M338" i="1"/>
  <c r="N338" i="1"/>
  <c r="O369" i="1"/>
  <c r="I369" i="1"/>
  <c r="J369" i="1"/>
  <c r="K369" i="1"/>
  <c r="L369" i="1"/>
  <c r="M369" i="1"/>
  <c r="N369" i="1"/>
  <c r="O361" i="1"/>
  <c r="I361" i="1"/>
  <c r="J361" i="1"/>
  <c r="K361" i="1"/>
  <c r="L361" i="1"/>
  <c r="M361" i="1"/>
  <c r="N361" i="1"/>
  <c r="O233" i="1"/>
  <c r="I233" i="1"/>
  <c r="J233" i="1"/>
  <c r="L233" i="1"/>
  <c r="M233" i="1"/>
  <c r="N233" i="1"/>
  <c r="O230" i="1"/>
  <c r="I230" i="1"/>
  <c r="J230" i="1"/>
  <c r="K230" i="1"/>
  <c r="L230" i="1"/>
  <c r="M230" i="1"/>
  <c r="N230" i="1"/>
  <c r="O286" i="1"/>
  <c r="I286" i="1"/>
  <c r="J286" i="1"/>
  <c r="K286" i="1"/>
  <c r="L286" i="1"/>
  <c r="M286" i="1"/>
  <c r="N286" i="1"/>
  <c r="O290" i="1"/>
  <c r="N290" i="1"/>
  <c r="M290" i="1"/>
  <c r="L290" i="1"/>
  <c r="K290" i="1"/>
  <c r="J290" i="1"/>
  <c r="I290" i="1"/>
  <c r="O258" i="1"/>
  <c r="I258" i="1"/>
  <c r="J258" i="1"/>
  <c r="K258" i="1"/>
  <c r="L258" i="1"/>
  <c r="M258" i="1"/>
  <c r="N258" i="1"/>
  <c r="O287" i="1"/>
  <c r="I287" i="1"/>
  <c r="J287" i="1"/>
  <c r="K287" i="1"/>
  <c r="L287" i="1"/>
  <c r="M287" i="1"/>
  <c r="N287" i="1"/>
  <c r="O183" i="1"/>
  <c r="I183" i="1"/>
  <c r="J183" i="1"/>
  <c r="L183" i="1"/>
  <c r="M183" i="1"/>
  <c r="N183" i="1"/>
  <c r="O175" i="1"/>
  <c r="I175" i="1"/>
  <c r="J175" i="1"/>
  <c r="L175" i="1"/>
  <c r="M175" i="1"/>
  <c r="N175" i="1"/>
  <c r="O182" i="1"/>
  <c r="I182" i="1"/>
  <c r="J182" i="1"/>
  <c r="L182" i="1"/>
  <c r="M182" i="1"/>
  <c r="N182" i="1"/>
  <c r="O186" i="1"/>
  <c r="I186" i="1"/>
  <c r="J186" i="1"/>
  <c r="L186" i="1"/>
  <c r="M186" i="1"/>
  <c r="N186" i="1"/>
  <c r="O180" i="1"/>
  <c r="I180" i="1"/>
  <c r="J180" i="1"/>
  <c r="L180" i="1"/>
  <c r="M180" i="1"/>
  <c r="N180" i="1"/>
  <c r="O366" i="1"/>
  <c r="I366" i="1"/>
  <c r="J366" i="1"/>
  <c r="K366" i="1"/>
  <c r="L366" i="1"/>
  <c r="M366" i="1"/>
  <c r="N366" i="1"/>
  <c r="O363" i="1"/>
  <c r="I363" i="1"/>
  <c r="J363" i="1"/>
  <c r="K363" i="1"/>
  <c r="L363" i="1"/>
  <c r="M363" i="1"/>
  <c r="N363" i="1"/>
  <c r="O364" i="1"/>
  <c r="I364" i="1"/>
  <c r="J364" i="1"/>
  <c r="K364" i="1"/>
  <c r="L364" i="1"/>
  <c r="M364" i="1"/>
  <c r="N364" i="1"/>
  <c r="O365" i="1"/>
  <c r="I365" i="1"/>
  <c r="J365" i="1"/>
  <c r="K365" i="1"/>
  <c r="L365" i="1"/>
  <c r="M365" i="1"/>
  <c r="N365" i="1"/>
  <c r="O257" i="1"/>
  <c r="I257" i="1"/>
  <c r="J257" i="1"/>
  <c r="K257" i="1"/>
  <c r="L257" i="1"/>
  <c r="M257" i="1"/>
  <c r="N257" i="1"/>
  <c r="O367" i="1"/>
  <c r="I367" i="1"/>
  <c r="J367" i="1"/>
  <c r="K367" i="1"/>
  <c r="L367" i="1"/>
  <c r="M367" i="1"/>
  <c r="N367" i="1"/>
  <c r="O368" i="1"/>
  <c r="I368" i="1"/>
  <c r="J368" i="1"/>
  <c r="K368" i="1"/>
  <c r="L368" i="1"/>
  <c r="M368" i="1"/>
  <c r="N368" i="1"/>
  <c r="O95" i="1"/>
  <c r="I95" i="1"/>
  <c r="J95" i="1"/>
  <c r="K95" i="1"/>
  <c r="L95" i="1"/>
  <c r="M95" i="1"/>
  <c r="N95" i="1"/>
  <c r="O89" i="1"/>
  <c r="I89" i="1"/>
  <c r="J89" i="1"/>
  <c r="K89" i="1"/>
  <c r="L89" i="1"/>
  <c r="M89" i="1"/>
  <c r="N89" i="1"/>
  <c r="O110" i="1"/>
  <c r="I110" i="1"/>
  <c r="J110" i="1"/>
  <c r="K110" i="1"/>
  <c r="L110" i="1"/>
  <c r="M110" i="1"/>
  <c r="N110" i="1"/>
  <c r="O104" i="1"/>
  <c r="I104" i="1"/>
  <c r="J104" i="1"/>
  <c r="K104" i="1"/>
  <c r="L104" i="1"/>
  <c r="M104" i="1"/>
  <c r="N104" i="1"/>
  <c r="O127" i="1"/>
  <c r="I127" i="1"/>
  <c r="J127" i="1"/>
  <c r="K127" i="1"/>
  <c r="L127" i="1"/>
  <c r="M127" i="1"/>
  <c r="N127" i="1"/>
  <c r="O13" i="1"/>
  <c r="I13" i="1"/>
  <c r="J13" i="1"/>
  <c r="K13" i="1"/>
  <c r="L13" i="1"/>
  <c r="M13" i="1"/>
  <c r="N13" i="1"/>
  <c r="O147" i="1"/>
  <c r="I147" i="1"/>
  <c r="J147" i="1"/>
  <c r="K147" i="1"/>
  <c r="L147" i="1"/>
  <c r="M147" i="1"/>
  <c r="N147" i="1"/>
  <c r="O168" i="1"/>
  <c r="I168" i="1"/>
  <c r="J168" i="1"/>
  <c r="K168" i="1"/>
  <c r="L168" i="1"/>
  <c r="M168" i="1"/>
  <c r="N168" i="1"/>
  <c r="O210" i="1"/>
  <c r="I210" i="1"/>
  <c r="J210" i="1"/>
  <c r="K210" i="1"/>
  <c r="L210" i="1"/>
  <c r="M210" i="1"/>
  <c r="N210" i="1"/>
  <c r="O220" i="1"/>
  <c r="I220" i="1"/>
  <c r="J220" i="1"/>
  <c r="K220" i="1"/>
  <c r="L220" i="1"/>
  <c r="M220" i="1"/>
  <c r="N220" i="1"/>
  <c r="O221" i="1"/>
  <c r="I221" i="1"/>
  <c r="J221" i="1"/>
  <c r="K221" i="1"/>
  <c r="L221" i="1"/>
  <c r="M221" i="1"/>
  <c r="N221" i="1"/>
  <c r="O226" i="1"/>
  <c r="I226" i="1"/>
  <c r="J226" i="1"/>
  <c r="K226" i="1"/>
  <c r="L226" i="1"/>
  <c r="M226" i="1"/>
  <c r="N226" i="1"/>
  <c r="O122" i="1"/>
  <c r="I122" i="1"/>
  <c r="J122" i="1"/>
  <c r="K122" i="1"/>
  <c r="L122" i="1"/>
  <c r="M122" i="1"/>
  <c r="N122" i="1"/>
  <c r="O164" i="1"/>
  <c r="I164" i="1"/>
  <c r="J164" i="1"/>
  <c r="K164" i="1"/>
  <c r="L164" i="1"/>
  <c r="M164" i="1"/>
  <c r="N164" i="1"/>
  <c r="O81" i="1"/>
  <c r="I81" i="1"/>
  <c r="J81" i="1"/>
  <c r="K81" i="1"/>
  <c r="L81" i="1"/>
  <c r="M81" i="1"/>
  <c r="N81" i="1"/>
  <c r="O144" i="1"/>
  <c r="I144" i="1"/>
  <c r="J144" i="1"/>
  <c r="K144" i="1"/>
  <c r="L144" i="1"/>
  <c r="M144" i="1"/>
  <c r="N144" i="1"/>
  <c r="O63" i="1"/>
  <c r="I63" i="1"/>
  <c r="J63" i="1"/>
  <c r="K63" i="1"/>
  <c r="L63" i="1"/>
  <c r="M63" i="1"/>
  <c r="N63" i="1"/>
  <c r="O146" i="1"/>
  <c r="I146" i="1"/>
  <c r="J146" i="1"/>
  <c r="K146" i="1"/>
  <c r="L146" i="1"/>
  <c r="M146" i="1"/>
  <c r="N146" i="1"/>
  <c r="O26" i="1"/>
  <c r="I26" i="1"/>
  <c r="J26" i="1"/>
  <c r="K26" i="1"/>
  <c r="L26" i="1"/>
  <c r="M26" i="1"/>
  <c r="N26" i="1"/>
  <c r="O133" i="1"/>
  <c r="I133" i="1"/>
  <c r="J133" i="1"/>
  <c r="K133" i="1"/>
  <c r="L133" i="1"/>
  <c r="M133" i="1"/>
  <c r="N133" i="1"/>
  <c r="O203" i="1"/>
  <c r="I203" i="1"/>
  <c r="J203" i="1"/>
  <c r="K203" i="1"/>
  <c r="L203" i="1"/>
  <c r="M203" i="1"/>
  <c r="N203" i="1"/>
  <c r="O189" i="1"/>
  <c r="I189" i="1"/>
  <c r="J189" i="1"/>
  <c r="K189" i="1"/>
  <c r="L189" i="1"/>
  <c r="M189" i="1"/>
  <c r="N189" i="1"/>
  <c r="O195" i="1"/>
  <c r="I195" i="1"/>
  <c r="J195" i="1"/>
  <c r="K195" i="1"/>
  <c r="L195" i="1"/>
  <c r="M195" i="1"/>
  <c r="N195" i="1"/>
  <c r="O138" i="1"/>
  <c r="I138" i="1"/>
  <c r="J138" i="1"/>
  <c r="K138" i="1"/>
  <c r="L138" i="1"/>
  <c r="M138" i="1"/>
  <c r="N138" i="1"/>
  <c r="O120" i="1"/>
  <c r="I120" i="1"/>
  <c r="J120" i="1"/>
  <c r="K120" i="1"/>
  <c r="L120" i="1"/>
  <c r="M120" i="1"/>
  <c r="N120" i="1"/>
  <c r="O344" i="1"/>
  <c r="I344" i="1"/>
  <c r="J344" i="1"/>
  <c r="L344" i="1"/>
  <c r="M344" i="1"/>
  <c r="N344" i="1"/>
  <c r="O345" i="1"/>
  <c r="I345" i="1"/>
  <c r="J345" i="1"/>
  <c r="L345" i="1"/>
  <c r="M345" i="1"/>
  <c r="N345" i="1"/>
  <c r="O337" i="1"/>
  <c r="I337" i="1"/>
  <c r="J337" i="1"/>
  <c r="L337" i="1"/>
  <c r="M337" i="1"/>
  <c r="N337" i="1"/>
  <c r="O346" i="1"/>
  <c r="I346" i="1"/>
  <c r="J346" i="1"/>
  <c r="L346" i="1"/>
  <c r="M346" i="1"/>
  <c r="N346" i="1"/>
  <c r="O347" i="1"/>
  <c r="I347" i="1"/>
  <c r="J347" i="1"/>
  <c r="L347" i="1"/>
  <c r="M347" i="1"/>
  <c r="N347" i="1"/>
  <c r="O78" i="1"/>
  <c r="I78" i="1"/>
  <c r="J78" i="1"/>
  <c r="L78" i="1"/>
  <c r="M78" i="1"/>
  <c r="N78" i="1"/>
  <c r="O329" i="1"/>
  <c r="I329" i="1"/>
  <c r="J329" i="1"/>
  <c r="L329" i="1"/>
  <c r="M329" i="1"/>
  <c r="N329" i="1"/>
  <c r="O88" i="1"/>
  <c r="I88" i="1"/>
  <c r="J88" i="1"/>
  <c r="L88" i="1"/>
  <c r="M88" i="1"/>
  <c r="N88" i="1"/>
  <c r="O117" i="1"/>
  <c r="I117" i="1"/>
  <c r="J117" i="1"/>
  <c r="L117" i="1"/>
  <c r="M117" i="1"/>
  <c r="N117" i="1"/>
  <c r="O108" i="1"/>
  <c r="I108" i="1"/>
  <c r="J108" i="1"/>
  <c r="L108" i="1"/>
  <c r="M108" i="1"/>
  <c r="N108" i="1"/>
  <c r="O178" i="1"/>
  <c r="I178" i="1"/>
  <c r="J178" i="1"/>
  <c r="L178" i="1"/>
  <c r="M178" i="1"/>
  <c r="N178" i="1"/>
  <c r="O184" i="1"/>
  <c r="I184" i="1"/>
  <c r="J184" i="1"/>
  <c r="L184" i="1"/>
  <c r="M184" i="1"/>
  <c r="N184" i="1"/>
  <c r="O216" i="1"/>
  <c r="I216" i="1"/>
  <c r="J216" i="1"/>
  <c r="L216" i="1"/>
  <c r="M216" i="1"/>
  <c r="N216" i="1"/>
  <c r="O207" i="1"/>
  <c r="I207" i="1"/>
  <c r="J207" i="1"/>
  <c r="L207" i="1"/>
  <c r="M207" i="1"/>
  <c r="N207" i="1"/>
  <c r="O217" i="1"/>
  <c r="I217" i="1"/>
  <c r="J217" i="1"/>
  <c r="L217" i="1"/>
  <c r="M217" i="1"/>
  <c r="N217" i="1"/>
  <c r="O177" i="1"/>
  <c r="I177" i="1"/>
  <c r="J177" i="1"/>
  <c r="L177" i="1"/>
  <c r="M177" i="1"/>
  <c r="N177" i="1"/>
  <c r="O218" i="1"/>
  <c r="I218" i="1"/>
  <c r="J218" i="1"/>
  <c r="L218" i="1"/>
  <c r="M218" i="1"/>
  <c r="N218" i="1"/>
  <c r="O235" i="1"/>
  <c r="I235" i="1"/>
  <c r="J235" i="1"/>
  <c r="L235" i="1"/>
  <c r="M235" i="1"/>
  <c r="N235" i="1"/>
  <c r="O227" i="1"/>
  <c r="I227" i="1"/>
  <c r="J227" i="1"/>
  <c r="L227" i="1"/>
  <c r="M227" i="1"/>
  <c r="N227" i="1"/>
  <c r="O236" i="1"/>
  <c r="I236" i="1"/>
  <c r="J236" i="1"/>
  <c r="L236" i="1"/>
  <c r="M236" i="1"/>
  <c r="N236" i="1"/>
  <c r="O322" i="1"/>
  <c r="I322" i="1"/>
  <c r="J322" i="1"/>
  <c r="L322" i="1"/>
  <c r="M322" i="1"/>
  <c r="N322" i="1"/>
  <c r="O154" i="1"/>
  <c r="I154" i="1"/>
  <c r="J154" i="1"/>
  <c r="L154" i="1"/>
  <c r="M154" i="1"/>
  <c r="N154" i="1"/>
  <c r="O156" i="1"/>
  <c r="I156" i="1"/>
  <c r="J156" i="1"/>
  <c r="L156" i="1"/>
  <c r="M156" i="1"/>
  <c r="N156" i="1"/>
  <c r="O155" i="1"/>
  <c r="I155" i="1"/>
  <c r="J155" i="1"/>
  <c r="L155" i="1"/>
  <c r="M155" i="1"/>
  <c r="N155" i="1"/>
  <c r="O202" i="1"/>
  <c r="I202" i="1"/>
  <c r="J202" i="1"/>
  <c r="L202" i="1"/>
  <c r="M202" i="1"/>
  <c r="N202" i="1"/>
  <c r="O165" i="1"/>
  <c r="I165" i="1"/>
  <c r="J165" i="1"/>
  <c r="L165" i="1"/>
  <c r="M165" i="1"/>
  <c r="N165" i="1"/>
  <c r="O4" i="1"/>
  <c r="I4" i="1"/>
  <c r="J4" i="1"/>
  <c r="L4" i="1"/>
  <c r="M4" i="1"/>
  <c r="N4" i="1"/>
  <c r="O2" i="1"/>
  <c r="I2" i="1"/>
  <c r="J2" i="1"/>
  <c r="L2" i="1"/>
  <c r="M2" i="1"/>
  <c r="N2" i="1"/>
  <c r="O6" i="1"/>
  <c r="I6" i="1"/>
  <c r="J6" i="1"/>
  <c r="L6" i="1"/>
  <c r="M6" i="1"/>
  <c r="N6" i="1"/>
  <c r="O7" i="1"/>
  <c r="I7" i="1"/>
  <c r="J7" i="1"/>
  <c r="L7" i="1"/>
  <c r="M7" i="1"/>
  <c r="N7" i="1"/>
  <c r="O56" i="1"/>
  <c r="I56" i="1"/>
  <c r="J56" i="1"/>
  <c r="L56" i="1"/>
  <c r="M56" i="1"/>
  <c r="N56" i="1"/>
  <c r="O58" i="1"/>
  <c r="I58" i="1"/>
  <c r="L58" i="1"/>
  <c r="M58" i="1"/>
  <c r="N58" i="1"/>
  <c r="O73" i="1"/>
  <c r="I73" i="1"/>
  <c r="L73" i="1"/>
  <c r="M73" i="1"/>
  <c r="N73" i="1"/>
  <c r="O94" i="1"/>
  <c r="I94" i="1"/>
  <c r="J94" i="1"/>
  <c r="L94" i="1"/>
  <c r="M94" i="1"/>
  <c r="N94" i="1"/>
  <c r="O193" i="1"/>
  <c r="I193" i="1"/>
  <c r="L193" i="1"/>
  <c r="M193" i="1"/>
  <c r="N193" i="1"/>
  <c r="O41" i="1"/>
  <c r="I41" i="1"/>
  <c r="J41" i="1"/>
  <c r="L41" i="1"/>
  <c r="M41" i="1"/>
  <c r="N41" i="1"/>
  <c r="O25" i="1"/>
  <c r="I25" i="1"/>
  <c r="J25" i="1"/>
  <c r="L25" i="1"/>
  <c r="M25" i="1"/>
  <c r="N25" i="1"/>
  <c r="O57" i="1"/>
  <c r="I57" i="1"/>
  <c r="J57" i="1"/>
  <c r="L57" i="1"/>
  <c r="M57" i="1"/>
  <c r="N57" i="1"/>
  <c r="O107" i="1"/>
  <c r="I107" i="1"/>
  <c r="J107" i="1"/>
  <c r="L107" i="1"/>
  <c r="M107" i="1"/>
  <c r="N107" i="1"/>
  <c r="O274" i="1"/>
  <c r="I274" i="1"/>
  <c r="J274" i="1"/>
  <c r="L274" i="1"/>
  <c r="M274" i="1"/>
  <c r="N274" i="1"/>
  <c r="O84" i="1"/>
  <c r="I84" i="1"/>
  <c r="L84" i="1"/>
  <c r="M84" i="1"/>
  <c r="N84" i="1"/>
  <c r="O113" i="1"/>
  <c r="I113" i="1"/>
  <c r="J113" i="1"/>
  <c r="L113" i="1"/>
  <c r="M113" i="1"/>
  <c r="N113" i="1"/>
  <c r="O42" i="1"/>
  <c r="I42" i="1"/>
  <c r="J42" i="1"/>
  <c r="L42" i="1"/>
  <c r="M42" i="1"/>
  <c r="N42" i="1"/>
  <c r="O173" i="1"/>
  <c r="I173" i="1"/>
  <c r="J173" i="1"/>
  <c r="L173" i="1"/>
  <c r="M173" i="1"/>
  <c r="N173" i="1"/>
  <c r="O197" i="1"/>
  <c r="I197" i="1"/>
  <c r="J197" i="1"/>
  <c r="L197" i="1"/>
  <c r="M197" i="1"/>
  <c r="N197" i="1"/>
  <c r="O116" i="1"/>
  <c r="I116" i="1"/>
  <c r="J116" i="1"/>
  <c r="L116" i="1"/>
  <c r="M116" i="1"/>
  <c r="N116" i="1"/>
  <c r="O114" i="1"/>
  <c r="I114" i="1"/>
  <c r="J114" i="1"/>
  <c r="L114" i="1"/>
  <c r="M114" i="1"/>
  <c r="N114" i="1"/>
  <c r="O318" i="1"/>
  <c r="I318" i="1"/>
  <c r="J318" i="1"/>
  <c r="K318" i="1"/>
  <c r="L318" i="1"/>
  <c r="M318" i="1"/>
  <c r="N318" i="1"/>
  <c r="O316" i="1"/>
  <c r="I316" i="1"/>
  <c r="J316" i="1"/>
  <c r="K316" i="1"/>
  <c r="L316" i="1"/>
  <c r="M316" i="1"/>
  <c r="N316" i="1"/>
  <c r="O315" i="1"/>
  <c r="I315" i="1"/>
  <c r="J315" i="1"/>
  <c r="K315" i="1"/>
  <c r="L315" i="1"/>
  <c r="M315" i="1"/>
  <c r="N315" i="1"/>
  <c r="O314" i="1"/>
  <c r="I314" i="1"/>
  <c r="J314" i="1"/>
  <c r="K314" i="1"/>
  <c r="L314" i="1"/>
  <c r="M314" i="1"/>
  <c r="N314" i="1"/>
  <c r="O313" i="1"/>
  <c r="I313" i="1"/>
  <c r="J313" i="1"/>
  <c r="K313" i="1"/>
  <c r="L313" i="1"/>
  <c r="M313" i="1"/>
  <c r="N313" i="1"/>
  <c r="O312" i="1"/>
  <c r="I312" i="1"/>
  <c r="J312" i="1"/>
  <c r="K312" i="1"/>
  <c r="L312" i="1"/>
  <c r="M312" i="1"/>
  <c r="N312" i="1"/>
  <c r="O311" i="1"/>
  <c r="I311" i="1"/>
  <c r="J311" i="1"/>
  <c r="K311" i="1"/>
  <c r="L311" i="1"/>
  <c r="M311" i="1"/>
  <c r="N311" i="1"/>
  <c r="O310" i="1"/>
  <c r="I310" i="1"/>
  <c r="J310" i="1"/>
  <c r="K310" i="1"/>
  <c r="L310" i="1"/>
  <c r="M310" i="1"/>
  <c r="N310" i="1"/>
  <c r="O305" i="1"/>
  <c r="I305" i="1"/>
  <c r="J305" i="1"/>
  <c r="K305" i="1"/>
  <c r="L305" i="1"/>
  <c r="M305" i="1"/>
  <c r="N305" i="1"/>
  <c r="O350" i="1"/>
  <c r="I350" i="1"/>
  <c r="J350" i="1"/>
  <c r="L350" i="1"/>
  <c r="M350" i="1"/>
  <c r="N350" i="1"/>
  <c r="O238" i="1"/>
  <c r="I238" i="1"/>
  <c r="J238" i="1"/>
  <c r="K238" i="1"/>
  <c r="L238" i="1"/>
  <c r="M238" i="1"/>
  <c r="N238" i="1"/>
  <c r="O349" i="1"/>
  <c r="I349" i="1"/>
  <c r="J349" i="1"/>
  <c r="K349" i="1"/>
  <c r="L349" i="1"/>
  <c r="M349" i="1"/>
  <c r="N349" i="1"/>
  <c r="O270" i="1"/>
  <c r="I270" i="1"/>
  <c r="J270" i="1"/>
  <c r="K270" i="1"/>
  <c r="L270" i="1"/>
  <c r="M270" i="1"/>
  <c r="N270" i="1"/>
  <c r="O352" i="1"/>
  <c r="I352" i="1"/>
  <c r="J352" i="1"/>
  <c r="K352" i="1"/>
  <c r="L352" i="1"/>
  <c r="M352" i="1"/>
  <c r="N352" i="1"/>
  <c r="O265" i="1"/>
  <c r="I265" i="1"/>
  <c r="J265" i="1"/>
  <c r="K265" i="1"/>
  <c r="L265" i="1"/>
  <c r="M265" i="1"/>
  <c r="N265" i="1"/>
  <c r="O359" i="1"/>
  <c r="I359" i="1"/>
  <c r="J359" i="1"/>
  <c r="K359" i="1"/>
  <c r="L359" i="1"/>
  <c r="M359" i="1"/>
  <c r="N359" i="1"/>
  <c r="O278" i="1"/>
  <c r="I278" i="1"/>
  <c r="J278" i="1"/>
  <c r="K278" i="1"/>
  <c r="L278" i="1"/>
  <c r="M278" i="1"/>
  <c r="N278" i="1"/>
  <c r="O293" i="1"/>
  <c r="I293" i="1"/>
  <c r="J293" i="1"/>
  <c r="K293" i="1"/>
  <c r="L293" i="1"/>
  <c r="M293" i="1"/>
  <c r="N293" i="1"/>
  <c r="O292" i="1"/>
  <c r="I292" i="1"/>
  <c r="J292" i="1"/>
  <c r="K292" i="1"/>
  <c r="L292" i="1"/>
  <c r="M292" i="1"/>
  <c r="N292" i="1"/>
  <c r="O260" i="1"/>
  <c r="I260" i="1"/>
  <c r="J260" i="1"/>
  <c r="L260" i="1"/>
  <c r="M260" i="1"/>
  <c r="N260" i="1"/>
  <c r="O266" i="1"/>
  <c r="I266" i="1"/>
  <c r="J266" i="1"/>
  <c r="K266" i="1"/>
  <c r="L266" i="1"/>
  <c r="M266" i="1"/>
  <c r="N266" i="1"/>
  <c r="O264" i="1"/>
  <c r="I264" i="1"/>
  <c r="J264" i="1"/>
  <c r="K264" i="1"/>
  <c r="L264" i="1"/>
  <c r="M264" i="1"/>
  <c r="N264" i="1"/>
  <c r="O80" i="1"/>
  <c r="I80" i="1"/>
  <c r="J80" i="1"/>
  <c r="K80" i="1"/>
  <c r="L80" i="1"/>
  <c r="M80" i="1"/>
  <c r="N80" i="1"/>
  <c r="O251" i="1"/>
  <c r="I251" i="1"/>
  <c r="J251" i="1"/>
  <c r="K251" i="1"/>
  <c r="L251" i="1"/>
  <c r="M251" i="1"/>
  <c r="N251" i="1"/>
  <c r="O280" i="1"/>
  <c r="I280" i="1"/>
  <c r="J280" i="1"/>
  <c r="K280" i="1"/>
  <c r="L280" i="1"/>
  <c r="M280" i="1"/>
  <c r="N280" i="1"/>
  <c r="O291" i="1"/>
  <c r="I291" i="1"/>
  <c r="J291" i="1"/>
  <c r="K291" i="1"/>
  <c r="L291" i="1"/>
  <c r="M291" i="1"/>
  <c r="N291" i="1"/>
  <c r="O289" i="1"/>
  <c r="I289" i="1"/>
  <c r="J289" i="1"/>
  <c r="K289" i="1"/>
  <c r="L289" i="1"/>
  <c r="M289" i="1"/>
  <c r="N289" i="1"/>
  <c r="O288" i="1"/>
  <c r="I288" i="1"/>
  <c r="J288" i="1"/>
  <c r="K288" i="1"/>
  <c r="L288" i="1"/>
  <c r="M288" i="1"/>
  <c r="N288" i="1"/>
  <c r="O112" i="1"/>
  <c r="I112" i="1"/>
  <c r="J112" i="1"/>
  <c r="L112" i="1"/>
  <c r="M112" i="1"/>
  <c r="N112" i="1"/>
  <c r="O256" i="1"/>
  <c r="I256" i="1"/>
  <c r="J256" i="1"/>
  <c r="K256" i="1"/>
  <c r="L256" i="1"/>
  <c r="M256" i="1"/>
  <c r="N256" i="1"/>
  <c r="O355" i="1"/>
  <c r="I355" i="1"/>
  <c r="J355" i="1"/>
  <c r="L355" i="1"/>
  <c r="M355" i="1"/>
  <c r="N355" i="1"/>
  <c r="O354" i="1"/>
  <c r="I354" i="1"/>
  <c r="J354" i="1"/>
  <c r="L354" i="1"/>
  <c r="M354" i="1"/>
  <c r="N354" i="1"/>
  <c r="O304" i="1"/>
  <c r="I304" i="1"/>
  <c r="J304" i="1"/>
  <c r="K304" i="1"/>
  <c r="L304" i="1"/>
  <c r="M304" i="1"/>
  <c r="N304" i="1"/>
  <c r="O157" i="1"/>
  <c r="I157" i="1"/>
  <c r="J157" i="1"/>
  <c r="K157" i="1"/>
  <c r="L157" i="1"/>
  <c r="M157" i="1"/>
  <c r="N157" i="1"/>
  <c r="O247" i="1"/>
  <c r="I247" i="1"/>
  <c r="J247" i="1"/>
  <c r="K247" i="1"/>
  <c r="L247" i="1"/>
  <c r="M247" i="1"/>
  <c r="N247" i="1"/>
  <c r="O268" i="1"/>
  <c r="I268" i="1"/>
  <c r="J268" i="1"/>
  <c r="K268" i="1"/>
  <c r="L268" i="1"/>
  <c r="M268" i="1"/>
  <c r="N268" i="1"/>
  <c r="O61" i="1"/>
  <c r="I61" i="1"/>
  <c r="J61" i="1"/>
  <c r="K61" i="1"/>
  <c r="L61" i="1"/>
  <c r="M61" i="1"/>
  <c r="N61" i="1"/>
  <c r="O242" i="1"/>
  <c r="I242" i="1"/>
  <c r="J242" i="1"/>
  <c r="L242" i="1"/>
  <c r="M242" i="1"/>
  <c r="N242" i="1"/>
  <c r="O213" i="1"/>
  <c r="I213" i="1"/>
  <c r="J213" i="1"/>
  <c r="K213" i="1"/>
  <c r="L213" i="1"/>
  <c r="M213" i="1"/>
  <c r="N213" i="1"/>
  <c r="O232" i="1"/>
  <c r="I232" i="1"/>
  <c r="J232" i="1"/>
  <c r="K232" i="1"/>
  <c r="L232" i="1"/>
  <c r="M232" i="1"/>
  <c r="N232" i="1"/>
  <c r="O243" i="1"/>
  <c r="I243" i="1"/>
  <c r="J243" i="1"/>
  <c r="L243" i="1"/>
  <c r="M243" i="1"/>
  <c r="N243" i="1"/>
  <c r="O343" i="1"/>
  <c r="I343" i="1"/>
  <c r="J343" i="1"/>
  <c r="L343" i="1"/>
  <c r="M343" i="1"/>
  <c r="N343" i="1"/>
  <c r="O341" i="1"/>
  <c r="I341" i="1"/>
  <c r="J341" i="1"/>
  <c r="L341" i="1"/>
  <c r="M341" i="1"/>
  <c r="N341" i="1"/>
  <c r="O303" i="1"/>
  <c r="I303" i="1"/>
  <c r="J303" i="1"/>
  <c r="L303" i="1"/>
  <c r="M303" i="1"/>
  <c r="N303" i="1"/>
  <c r="O174" i="1"/>
  <c r="I174" i="1"/>
  <c r="J174" i="1"/>
  <c r="L174" i="1"/>
  <c r="M174" i="1"/>
  <c r="N174" i="1"/>
  <c r="O152" i="1"/>
  <c r="I152" i="1"/>
  <c r="J152" i="1"/>
  <c r="L152" i="1"/>
  <c r="M152" i="1"/>
  <c r="N152" i="1"/>
  <c r="O162" i="1"/>
  <c r="I162" i="1"/>
  <c r="J162" i="1"/>
  <c r="L162" i="1"/>
  <c r="M162" i="1"/>
  <c r="N162" i="1"/>
  <c r="O198" i="1"/>
  <c r="I198" i="1"/>
  <c r="J198" i="1"/>
  <c r="L198" i="1"/>
  <c r="M198" i="1"/>
  <c r="N198" i="1"/>
  <c r="O106" i="1"/>
  <c r="I106" i="1"/>
  <c r="J106" i="1"/>
  <c r="L106" i="1"/>
  <c r="M106" i="1"/>
  <c r="N106" i="1"/>
  <c r="AJ1631" i="6"/>
  <c r="AQ1631" i="6" s="1"/>
  <c r="AI1631" i="6"/>
  <c r="AN1631" i="6"/>
  <c r="AK1631" i="6"/>
  <c r="AL1631" i="6"/>
  <c r="AH1631" i="6"/>
  <c r="AM1631" i="6" s="1"/>
  <c r="AG1631" i="6"/>
  <c r="AO1631" i="6" s="1"/>
  <c r="AP1631" i="6"/>
  <c r="AJ1630" i="6"/>
  <c r="AI1630" i="6"/>
  <c r="AK1630" i="6"/>
  <c r="AL1630" i="6"/>
  <c r="AH1630" i="6"/>
  <c r="AM1630" i="6" s="1"/>
  <c r="AG1630" i="6"/>
  <c r="AO1630" i="6" s="1"/>
  <c r="AP1630" i="6"/>
  <c r="AJ1629" i="6"/>
  <c r="AI1629" i="6"/>
  <c r="AN1629" i="6" s="1"/>
  <c r="AL1629" i="6"/>
  <c r="AH1629" i="6"/>
  <c r="AM1629" i="6" s="1"/>
  <c r="AG1629" i="6"/>
  <c r="AO1629" i="6"/>
  <c r="AP1629" i="6"/>
  <c r="AJ1628" i="6"/>
  <c r="AI1628" i="6"/>
  <c r="AK1628" i="6" s="1"/>
  <c r="AQ1628" i="6" s="1"/>
  <c r="AL1628" i="6"/>
  <c r="AH1628" i="6"/>
  <c r="AM1628" i="6"/>
  <c r="AN1628" i="6"/>
  <c r="AG1628" i="6"/>
  <c r="AO1628" i="6" s="1"/>
  <c r="AP1628" i="6"/>
  <c r="AJ1627" i="6"/>
  <c r="AI1627" i="6"/>
  <c r="AN1627" i="6"/>
  <c r="AL1627" i="6"/>
  <c r="AH1627" i="6"/>
  <c r="AM1627" i="6"/>
  <c r="AG1627" i="6"/>
  <c r="AO1627" i="6"/>
  <c r="AP1627" i="6"/>
  <c r="AJ1623" i="6"/>
  <c r="AI1623" i="6"/>
  <c r="AN1623" i="6" s="1"/>
  <c r="AL1623" i="6"/>
  <c r="AH1623" i="6"/>
  <c r="AM1623" i="6"/>
  <c r="AG1623" i="6"/>
  <c r="AO1623" i="6" s="1"/>
  <c r="AP1623" i="6"/>
  <c r="AJ1622" i="6"/>
  <c r="AI1622" i="6"/>
  <c r="AL1622" i="6"/>
  <c r="AH1622" i="6"/>
  <c r="AM1622" i="6" s="1"/>
  <c r="AG1622" i="6"/>
  <c r="AO1622" i="6"/>
  <c r="AP1622" i="6"/>
  <c r="AJ1621" i="6"/>
  <c r="AI1621" i="6"/>
  <c r="AN1621" i="6" s="1"/>
  <c r="AL1621" i="6"/>
  <c r="AH1621" i="6"/>
  <c r="AM1621" i="6"/>
  <c r="AG1621" i="6"/>
  <c r="AO1621" i="6" s="1"/>
  <c r="AP1621" i="6"/>
  <c r="AJ1620" i="6"/>
  <c r="AI1620" i="6"/>
  <c r="AK1620" i="6"/>
  <c r="AL1620" i="6"/>
  <c r="AH1620" i="6"/>
  <c r="AM1620" i="6" s="1"/>
  <c r="AN1620" i="6"/>
  <c r="AG1620" i="6"/>
  <c r="AO1620" i="6"/>
  <c r="AP1620" i="6"/>
  <c r="AJ1615" i="6"/>
  <c r="AI1615" i="6"/>
  <c r="AL1615" i="6"/>
  <c r="AH1615" i="6"/>
  <c r="AM1615" i="6"/>
  <c r="AG1615" i="6"/>
  <c r="AO1615" i="6"/>
  <c r="AP1615" i="6"/>
  <c r="AJ1614" i="6"/>
  <c r="AI1614" i="6"/>
  <c r="AN1614" i="6"/>
  <c r="AK1614" i="6"/>
  <c r="AL1614" i="6"/>
  <c r="AH1614" i="6"/>
  <c r="AM1614" i="6" s="1"/>
  <c r="AG1614" i="6"/>
  <c r="AO1614" i="6"/>
  <c r="AP1614" i="6"/>
  <c r="AJ1610" i="6"/>
  <c r="AI1610" i="6"/>
  <c r="AK1610" i="6"/>
  <c r="AL1610" i="6"/>
  <c r="AH1610" i="6"/>
  <c r="AM1610" i="6"/>
  <c r="AN1610" i="6"/>
  <c r="AG1610" i="6"/>
  <c r="AO1610" i="6" s="1"/>
  <c r="AP1610" i="6"/>
  <c r="AJ1609" i="6"/>
  <c r="AI1609" i="6"/>
  <c r="AK1609" i="6"/>
  <c r="AL1609" i="6"/>
  <c r="AH1609" i="6"/>
  <c r="AM1609" i="6" s="1"/>
  <c r="AN1609" i="6"/>
  <c r="AG1609" i="6"/>
  <c r="AO1609" i="6" s="1"/>
  <c r="AP1609" i="6"/>
  <c r="AJ1608" i="6"/>
  <c r="AI1608" i="6"/>
  <c r="AN1608" i="6" s="1"/>
  <c r="AK1608" i="6"/>
  <c r="AL1608" i="6"/>
  <c r="AH1608" i="6"/>
  <c r="AM1608" i="6"/>
  <c r="AG1608" i="6"/>
  <c r="AO1608" i="6" s="1"/>
  <c r="AQ1608" i="6" s="1"/>
  <c r="AR1608" i="6" s="1"/>
  <c r="AP1608" i="6"/>
  <c r="AJ1607" i="6"/>
  <c r="AI1607" i="6"/>
  <c r="AL1607" i="6"/>
  <c r="AH1607" i="6"/>
  <c r="AM1607" i="6"/>
  <c r="AG1607" i="6"/>
  <c r="AO1607" i="6"/>
  <c r="AP1607" i="6"/>
  <c r="AJ1603" i="6"/>
  <c r="AI1603" i="6"/>
  <c r="AN1603" i="6" s="1"/>
  <c r="AL1603" i="6"/>
  <c r="AH1603" i="6"/>
  <c r="AM1603" i="6"/>
  <c r="AG1603" i="6"/>
  <c r="AO1603" i="6"/>
  <c r="AP1603" i="6"/>
  <c r="AJ1602" i="6"/>
  <c r="AI1602" i="6"/>
  <c r="AL1602" i="6"/>
  <c r="AH1602" i="6"/>
  <c r="AM1602" i="6" s="1"/>
  <c r="AG1602" i="6"/>
  <c r="AO1602" i="6" s="1"/>
  <c r="AP1602" i="6"/>
  <c r="AJ1597" i="6"/>
  <c r="AI1597" i="6"/>
  <c r="AL1597" i="6"/>
  <c r="AH1597" i="6"/>
  <c r="AM1597" i="6"/>
  <c r="AG1597" i="6"/>
  <c r="AO1597" i="6"/>
  <c r="AP1597" i="6"/>
  <c r="AJ1596" i="6"/>
  <c r="AI1596" i="6"/>
  <c r="AL1596" i="6"/>
  <c r="AH1596" i="6"/>
  <c r="AM1596" i="6"/>
  <c r="AG1596" i="6"/>
  <c r="AO1596" i="6"/>
  <c r="AP1596" i="6"/>
  <c r="AJ1595" i="6"/>
  <c r="AI1595" i="6"/>
  <c r="AN1595" i="6"/>
  <c r="AK1595" i="6"/>
  <c r="AL1595" i="6"/>
  <c r="AH1595" i="6"/>
  <c r="AM1595" i="6" s="1"/>
  <c r="AG1595" i="6"/>
  <c r="AO1595" i="6"/>
  <c r="AP1595" i="6"/>
  <c r="AJ1594" i="6"/>
  <c r="AI1594" i="6"/>
  <c r="AN1594" i="6"/>
  <c r="AK1594" i="6"/>
  <c r="AL1594" i="6"/>
  <c r="AH1594" i="6"/>
  <c r="AM1594" i="6" s="1"/>
  <c r="AG1594" i="6"/>
  <c r="AO1594" i="6" s="1"/>
  <c r="AP1594" i="6"/>
  <c r="AJ1590" i="6"/>
  <c r="AI1590" i="6"/>
  <c r="AK1590" i="6" s="1"/>
  <c r="AL1590" i="6"/>
  <c r="AH1590" i="6"/>
  <c r="AM1590" i="6"/>
  <c r="AN1590" i="6"/>
  <c r="AG1590" i="6"/>
  <c r="AO1590" i="6" s="1"/>
  <c r="AP1590" i="6"/>
  <c r="AJ1589" i="6"/>
  <c r="AI1589" i="6"/>
  <c r="AK1589" i="6"/>
  <c r="AL1589" i="6"/>
  <c r="AH1589" i="6"/>
  <c r="AM1589" i="6"/>
  <c r="AN1589" i="6"/>
  <c r="AG1589" i="6"/>
  <c r="AO1589" i="6"/>
  <c r="AP1589" i="6"/>
  <c r="AJ1583" i="6"/>
  <c r="AI1583" i="6"/>
  <c r="AL1583" i="6"/>
  <c r="AH1583" i="6"/>
  <c r="AM1583" i="6"/>
  <c r="AG1583" i="6"/>
  <c r="AO1583" i="6" s="1"/>
  <c r="AP1583" i="6"/>
  <c r="AJ1582" i="6"/>
  <c r="AI1582" i="6"/>
  <c r="AN1582" i="6" s="1"/>
  <c r="AL1582" i="6"/>
  <c r="AH1582" i="6"/>
  <c r="AM1582" i="6"/>
  <c r="AG1582" i="6"/>
  <c r="AO1582" i="6"/>
  <c r="AP1582" i="6"/>
  <c r="AJ1579" i="6"/>
  <c r="AI1579" i="6"/>
  <c r="AN1579" i="6"/>
  <c r="AL1579" i="6"/>
  <c r="AH1579" i="6"/>
  <c r="AM1579" i="6" s="1"/>
  <c r="AG1579" i="6"/>
  <c r="AO1579" i="6"/>
  <c r="AP1579" i="6"/>
  <c r="AJ1572" i="6"/>
  <c r="AI1572" i="6"/>
  <c r="AL1572" i="6"/>
  <c r="AH1572" i="6"/>
  <c r="AM1572" i="6" s="1"/>
  <c r="AG1572" i="6"/>
  <c r="AO1572" i="6" s="1"/>
  <c r="AP1572" i="6"/>
  <c r="AJ1571" i="6"/>
  <c r="AI1571" i="6"/>
  <c r="AK1571" i="6"/>
  <c r="AL1571" i="6"/>
  <c r="AH1571" i="6"/>
  <c r="AM1571" i="6"/>
  <c r="AG1571" i="6"/>
  <c r="AO1571" i="6" s="1"/>
  <c r="AP1571" i="6"/>
  <c r="AJ1566" i="6"/>
  <c r="AI1566" i="6"/>
  <c r="AK1566" i="6" s="1"/>
  <c r="AL1566" i="6"/>
  <c r="AH1566" i="6"/>
  <c r="AM1566" i="6"/>
  <c r="AG1566" i="6"/>
  <c r="AO1566" i="6"/>
  <c r="AP1566" i="6"/>
  <c r="AJ1565" i="6"/>
  <c r="AI1565" i="6"/>
  <c r="AN1565" i="6" s="1"/>
  <c r="AL1565" i="6"/>
  <c r="AH1565" i="6"/>
  <c r="AM1565" i="6"/>
  <c r="AG1565" i="6"/>
  <c r="AO1565" i="6" s="1"/>
  <c r="AP1565" i="6"/>
  <c r="AJ1562" i="6"/>
  <c r="AI1562" i="6"/>
  <c r="AN1562" i="6"/>
  <c r="AL1562" i="6"/>
  <c r="AH1562" i="6"/>
  <c r="AM1562" i="6"/>
  <c r="AG1562" i="6"/>
  <c r="AO1562" i="6"/>
  <c r="AP1562" i="6"/>
  <c r="AJ1561" i="6"/>
  <c r="AI1561" i="6"/>
  <c r="AL1561" i="6"/>
  <c r="AH1561" i="6"/>
  <c r="AM1561" i="6"/>
  <c r="AG1561" i="6"/>
  <c r="AO1561" i="6" s="1"/>
  <c r="AP1561" i="6"/>
  <c r="AJ1560" i="6"/>
  <c r="AI1560" i="6"/>
  <c r="AL1560" i="6"/>
  <c r="AH1560" i="6"/>
  <c r="AM1560" i="6"/>
  <c r="AG1560" i="6"/>
  <c r="AO1560" i="6"/>
  <c r="AP1560" i="6"/>
  <c r="AJ1559" i="6"/>
  <c r="AI1559" i="6"/>
  <c r="AN1559" i="6"/>
  <c r="AK1559" i="6"/>
  <c r="AL1559" i="6"/>
  <c r="AH1559" i="6"/>
  <c r="AM1559" i="6" s="1"/>
  <c r="AG1559" i="6"/>
  <c r="AO1559" i="6" s="1"/>
  <c r="AP1559" i="6"/>
  <c r="AJ1558" i="6"/>
  <c r="AI1558" i="6"/>
  <c r="AL1558" i="6"/>
  <c r="AH1558" i="6"/>
  <c r="AM1558" i="6"/>
  <c r="AG1558" i="6"/>
  <c r="AO1558" i="6"/>
  <c r="AP1558" i="6"/>
  <c r="AJ1557" i="6"/>
  <c r="AI1557" i="6"/>
  <c r="AK1557" i="6" s="1"/>
  <c r="AL1557" i="6"/>
  <c r="AH1557" i="6"/>
  <c r="AM1557" i="6" s="1"/>
  <c r="AG1557" i="6"/>
  <c r="AO1557" i="6"/>
  <c r="AP1557" i="6"/>
  <c r="AJ1556" i="6"/>
  <c r="AI1556" i="6"/>
  <c r="AL1556" i="6"/>
  <c r="AH1556" i="6"/>
  <c r="AM1556" i="6"/>
  <c r="AG1556" i="6"/>
  <c r="AO1556" i="6" s="1"/>
  <c r="AP1556" i="6"/>
  <c r="AJ1555" i="6"/>
  <c r="AI1555" i="6"/>
  <c r="AL1555" i="6"/>
  <c r="AH1555" i="6"/>
  <c r="AM1555" i="6" s="1"/>
  <c r="AG1555" i="6"/>
  <c r="AO1555" i="6" s="1"/>
  <c r="AP1555" i="6"/>
  <c r="AJ1554" i="6"/>
  <c r="AI1554" i="6"/>
  <c r="AL1554" i="6"/>
  <c r="AH1554" i="6"/>
  <c r="AM1554" i="6"/>
  <c r="AG1554" i="6"/>
  <c r="AO1554" i="6" s="1"/>
  <c r="AP1554" i="6"/>
  <c r="AJ1551" i="6"/>
  <c r="AI1551" i="6"/>
  <c r="AN1551" i="6" s="1"/>
  <c r="AL1551" i="6"/>
  <c r="AH1551" i="6"/>
  <c r="AM1551" i="6" s="1"/>
  <c r="AG1551" i="6"/>
  <c r="AO1551" i="6"/>
  <c r="AP1551" i="6"/>
  <c r="AJ1550" i="6"/>
  <c r="AI1550" i="6"/>
  <c r="AL1550" i="6"/>
  <c r="AH1550" i="6"/>
  <c r="AM1550" i="6"/>
  <c r="AG1550" i="6"/>
  <c r="AO1550" i="6" s="1"/>
  <c r="AP1550" i="6"/>
  <c r="AJ1549" i="6"/>
  <c r="AI1549" i="6"/>
  <c r="AK1549" i="6" s="1"/>
  <c r="AN1549" i="6"/>
  <c r="AL1549" i="6"/>
  <c r="AH1549" i="6"/>
  <c r="AM1549" i="6"/>
  <c r="AG1549" i="6"/>
  <c r="AO1549" i="6" s="1"/>
  <c r="AP1549" i="6"/>
  <c r="AJ1548" i="6"/>
  <c r="AI1548" i="6"/>
  <c r="AL1548" i="6"/>
  <c r="AH1548" i="6"/>
  <c r="AM1548" i="6" s="1"/>
  <c r="AG1548" i="6"/>
  <c r="AO1548" i="6"/>
  <c r="AP1548" i="6"/>
  <c r="AJ1547" i="6"/>
  <c r="AI1547" i="6"/>
  <c r="AL1547" i="6"/>
  <c r="AH1547" i="6"/>
  <c r="AM1547" i="6" s="1"/>
  <c r="AG1547" i="6"/>
  <c r="AO1547" i="6"/>
  <c r="AP1547" i="6"/>
  <c r="AJ1546" i="6"/>
  <c r="AI1546" i="6"/>
  <c r="AK1546" i="6" s="1"/>
  <c r="AN1546" i="6"/>
  <c r="AL1546" i="6"/>
  <c r="AH1546" i="6"/>
  <c r="AM1546" i="6" s="1"/>
  <c r="AG1546" i="6"/>
  <c r="AO1546" i="6" s="1"/>
  <c r="AP1546" i="6"/>
  <c r="AJ1545" i="6"/>
  <c r="AI1545" i="6"/>
  <c r="AL1545" i="6"/>
  <c r="AH1545" i="6"/>
  <c r="AM1545" i="6"/>
  <c r="AG1545" i="6"/>
  <c r="AO1545" i="6"/>
  <c r="AP1545" i="6"/>
  <c r="AJ1544" i="6"/>
  <c r="AI1544" i="6"/>
  <c r="AN1544" i="6" s="1"/>
  <c r="AK1544" i="6"/>
  <c r="AQ1544" i="6"/>
  <c r="AR1544" i="6" s="1"/>
  <c r="AL1544" i="6"/>
  <c r="AH1544" i="6"/>
  <c r="AM1544" i="6"/>
  <c r="AG1544" i="6"/>
  <c r="AO1544" i="6"/>
  <c r="AP1544" i="6"/>
  <c r="AJ1543" i="6"/>
  <c r="AI1543" i="6"/>
  <c r="AK1543" i="6"/>
  <c r="AL1543" i="6"/>
  <c r="AH1543" i="6"/>
  <c r="AM1543" i="6" s="1"/>
  <c r="AN1543" i="6"/>
  <c r="AG1543" i="6"/>
  <c r="AO1543" i="6" s="1"/>
  <c r="AP1543" i="6"/>
  <c r="AJ1542" i="6"/>
  <c r="AI1542" i="6"/>
  <c r="AK1542" i="6" s="1"/>
  <c r="AL1542" i="6"/>
  <c r="AH1542" i="6"/>
  <c r="AM1542" i="6"/>
  <c r="AN1542" i="6"/>
  <c r="AG1542" i="6"/>
  <c r="AO1542" i="6" s="1"/>
  <c r="AP1542" i="6"/>
  <c r="AJ1541" i="6"/>
  <c r="AI1541" i="6"/>
  <c r="AN1541" i="6" s="1"/>
  <c r="AL1541" i="6"/>
  <c r="AH1541" i="6"/>
  <c r="AM1541" i="6" s="1"/>
  <c r="AG1541" i="6"/>
  <c r="AO1541" i="6" s="1"/>
  <c r="AP1541" i="6"/>
  <c r="AJ1539" i="6"/>
  <c r="AI1539" i="6"/>
  <c r="AK1539" i="6" s="1"/>
  <c r="AL1539" i="6"/>
  <c r="AH1539" i="6"/>
  <c r="AM1539" i="6"/>
  <c r="AN1539" i="6"/>
  <c r="AG1539" i="6"/>
  <c r="AO1539" i="6" s="1"/>
  <c r="AP1539" i="6"/>
  <c r="AJ1538" i="6"/>
  <c r="AI1538" i="6"/>
  <c r="AK1538" i="6"/>
  <c r="AL1538" i="6"/>
  <c r="AH1538" i="6"/>
  <c r="AM1538" i="6" s="1"/>
  <c r="AG1538" i="6"/>
  <c r="AO1538" i="6"/>
  <c r="AP1538" i="6"/>
  <c r="AJ1537" i="6"/>
  <c r="AI1537" i="6"/>
  <c r="AL1537" i="6"/>
  <c r="AH1537" i="6"/>
  <c r="AM1537" i="6" s="1"/>
  <c r="AG1537" i="6"/>
  <c r="AO1537" i="6" s="1"/>
  <c r="AP1537" i="6"/>
  <c r="AJ1536" i="6"/>
  <c r="AI1536" i="6"/>
  <c r="AL1536" i="6"/>
  <c r="AH1536" i="6"/>
  <c r="AM1536" i="6" s="1"/>
  <c r="AG1536" i="6"/>
  <c r="AO1536" i="6" s="1"/>
  <c r="AP1536" i="6"/>
  <c r="AJ1535" i="6"/>
  <c r="AI1535" i="6"/>
  <c r="AN1535" i="6" s="1"/>
  <c r="AK1535" i="6"/>
  <c r="AL1535" i="6"/>
  <c r="AH1535" i="6"/>
  <c r="AM1535" i="6" s="1"/>
  <c r="AG1535" i="6"/>
  <c r="AO1535" i="6"/>
  <c r="AP1535" i="6"/>
  <c r="AJ1534" i="6"/>
  <c r="AI1534" i="6"/>
  <c r="AL1534" i="6"/>
  <c r="AH1534" i="6"/>
  <c r="AM1534" i="6" s="1"/>
  <c r="AG1534" i="6"/>
  <c r="AO1534" i="6" s="1"/>
  <c r="AP1534" i="6"/>
  <c r="AJ1533" i="6"/>
  <c r="AI1533" i="6"/>
  <c r="AL1533" i="6"/>
  <c r="AH1533" i="6"/>
  <c r="AM1533" i="6"/>
  <c r="AG1533" i="6"/>
  <c r="AO1533" i="6" s="1"/>
  <c r="AP1533" i="6"/>
  <c r="AJ1532" i="6"/>
  <c r="AI1532" i="6"/>
  <c r="AK1532" i="6"/>
  <c r="AN1532" i="6"/>
  <c r="AL1532" i="6"/>
  <c r="AH1532" i="6"/>
  <c r="AM1532" i="6"/>
  <c r="AG1532" i="6"/>
  <c r="AO1532" i="6"/>
  <c r="AP1532" i="6"/>
  <c r="AJ1521" i="6"/>
  <c r="AI1521" i="6"/>
  <c r="AL1521" i="6"/>
  <c r="AH1521" i="6"/>
  <c r="AM1521" i="6"/>
  <c r="AG1521" i="6"/>
  <c r="AO1521" i="6"/>
  <c r="AP1521" i="6"/>
  <c r="AJ1520" i="6"/>
  <c r="AI1520" i="6"/>
  <c r="AK1520" i="6"/>
  <c r="AL1520" i="6"/>
  <c r="AH1520" i="6"/>
  <c r="AM1520" i="6" s="1"/>
  <c r="AQ1520" i="6" s="1"/>
  <c r="AR1520" i="6" s="1"/>
  <c r="AG1520" i="6"/>
  <c r="AO1520" i="6"/>
  <c r="AP1520" i="6"/>
  <c r="AJ1519" i="6"/>
  <c r="AI1519" i="6"/>
  <c r="AL1519" i="6"/>
  <c r="AH1519" i="6"/>
  <c r="AM1519" i="6" s="1"/>
  <c r="AG1519" i="6"/>
  <c r="AO1519" i="6" s="1"/>
  <c r="AP1519" i="6"/>
  <c r="AJ1513" i="6"/>
  <c r="AI1513" i="6"/>
  <c r="AN1513" i="6" s="1"/>
  <c r="AK1513" i="6"/>
  <c r="AQ1513" i="6" s="1"/>
  <c r="AR1513" i="6" s="1"/>
  <c r="AL1513" i="6"/>
  <c r="AH1513" i="6"/>
  <c r="AM1513" i="6" s="1"/>
  <c r="AG1513" i="6"/>
  <c r="AO1513" i="6" s="1"/>
  <c r="AP1513" i="6"/>
  <c r="AJ1504" i="6"/>
  <c r="AI1504" i="6"/>
  <c r="AK1504" i="6" s="1"/>
  <c r="AL1504" i="6"/>
  <c r="AH1504" i="6"/>
  <c r="AM1504" i="6" s="1"/>
  <c r="AN1504" i="6"/>
  <c r="AG1504" i="6"/>
  <c r="AO1504" i="6" s="1"/>
  <c r="AP1504" i="6"/>
  <c r="AJ1501" i="6"/>
  <c r="AI1501" i="6"/>
  <c r="AK1501" i="6" s="1"/>
  <c r="AL1501" i="6"/>
  <c r="AH1501" i="6"/>
  <c r="AM1501" i="6"/>
  <c r="AN1501" i="6"/>
  <c r="AG1501" i="6"/>
  <c r="AO1501" i="6" s="1"/>
  <c r="AP1501" i="6"/>
  <c r="AJ1500" i="6"/>
  <c r="AI1500" i="6"/>
  <c r="AL1500" i="6"/>
  <c r="AH1500" i="6"/>
  <c r="AM1500" i="6" s="1"/>
  <c r="AG1500" i="6"/>
  <c r="AO1500" i="6" s="1"/>
  <c r="AP1500" i="6"/>
  <c r="AJ1494" i="6"/>
  <c r="AI1494" i="6"/>
  <c r="AN1494" i="6" s="1"/>
  <c r="AK1494" i="6"/>
  <c r="AL1494" i="6"/>
  <c r="AH1494" i="6"/>
  <c r="AM1494" i="6"/>
  <c r="AG1494" i="6"/>
  <c r="AO1494" i="6" s="1"/>
  <c r="AP1494" i="6"/>
  <c r="AJ1487" i="6"/>
  <c r="AI1487" i="6"/>
  <c r="AL1487" i="6"/>
  <c r="AH1487" i="6"/>
  <c r="AM1487" i="6" s="1"/>
  <c r="AG1487" i="6"/>
  <c r="AO1487" i="6" s="1"/>
  <c r="AP1487" i="6"/>
  <c r="AJ1482" i="6"/>
  <c r="AI1482" i="6"/>
  <c r="AL1482" i="6"/>
  <c r="AH1482" i="6"/>
  <c r="AM1482" i="6" s="1"/>
  <c r="AG1482" i="6"/>
  <c r="AO1482" i="6"/>
  <c r="AP1482" i="6"/>
  <c r="AJ1481" i="6"/>
  <c r="AI1481" i="6"/>
  <c r="AN1481" i="6" s="1"/>
  <c r="AL1481" i="6"/>
  <c r="AH1481" i="6"/>
  <c r="AM1481" i="6"/>
  <c r="AG1481" i="6"/>
  <c r="AO1481" i="6" s="1"/>
  <c r="AP1481" i="6"/>
  <c r="AJ1480" i="6"/>
  <c r="AI1480" i="6"/>
  <c r="AL1480" i="6"/>
  <c r="AH1480" i="6"/>
  <c r="AM1480" i="6"/>
  <c r="AG1480" i="6"/>
  <c r="AO1480" i="6"/>
  <c r="AP1480" i="6"/>
  <c r="AJ1476" i="6"/>
  <c r="AI1476" i="6"/>
  <c r="AN1476" i="6" s="1"/>
  <c r="AL1476" i="6"/>
  <c r="AH1476" i="6"/>
  <c r="AM1476" i="6"/>
  <c r="AG1476" i="6"/>
  <c r="AO1476" i="6"/>
  <c r="AP1476" i="6"/>
  <c r="AJ1471" i="6"/>
  <c r="AI1471" i="6"/>
  <c r="AL1471" i="6"/>
  <c r="AH1471" i="6"/>
  <c r="AM1471" i="6" s="1"/>
  <c r="AG1471" i="6"/>
  <c r="AO1471" i="6" s="1"/>
  <c r="AP1471" i="6"/>
  <c r="AJ1465" i="6"/>
  <c r="AI1465" i="6"/>
  <c r="AN1465" i="6"/>
  <c r="AK1465" i="6"/>
  <c r="AL1465" i="6"/>
  <c r="AH1465" i="6"/>
  <c r="AM1465" i="6" s="1"/>
  <c r="AG1465" i="6"/>
  <c r="AO1465" i="6" s="1"/>
  <c r="AQ1465" i="6" s="1"/>
  <c r="AR1465" i="6" s="1"/>
  <c r="AP1465" i="6"/>
  <c r="AJ1458" i="6"/>
  <c r="AI1458" i="6"/>
  <c r="AK1458" i="6"/>
  <c r="AL1458" i="6"/>
  <c r="AH1458" i="6"/>
  <c r="AM1458" i="6" s="1"/>
  <c r="AN1458" i="6"/>
  <c r="AG1458" i="6"/>
  <c r="AO1458" i="6" s="1"/>
  <c r="AP1458" i="6"/>
  <c r="AJ1457" i="6"/>
  <c r="AI1457" i="6"/>
  <c r="AK1457" i="6" s="1"/>
  <c r="AL1457" i="6"/>
  <c r="AH1457" i="6"/>
  <c r="AM1457" i="6" s="1"/>
  <c r="AQ1457" i="6" s="1"/>
  <c r="AN1457" i="6"/>
  <c r="AG1457" i="6"/>
  <c r="AO1457" i="6" s="1"/>
  <c r="AP1457" i="6"/>
  <c r="AJ1451" i="6"/>
  <c r="AI1451" i="6"/>
  <c r="AL1451" i="6"/>
  <c r="AH1451" i="6"/>
  <c r="AM1451" i="6" s="1"/>
  <c r="AG1451" i="6"/>
  <c r="AO1451" i="6"/>
  <c r="AP1451" i="6"/>
  <c r="AJ1446" i="6"/>
  <c r="AI1446" i="6"/>
  <c r="AL1446" i="6"/>
  <c r="AH1446" i="6"/>
  <c r="AM1446" i="6" s="1"/>
  <c r="AG1446" i="6"/>
  <c r="AO1446" i="6" s="1"/>
  <c r="AP1446" i="6"/>
  <c r="AJ1442" i="6"/>
  <c r="AI1442" i="6"/>
  <c r="AN1442" i="6"/>
  <c r="AK1442" i="6"/>
  <c r="AL1442" i="6"/>
  <c r="AH1442" i="6"/>
  <c r="AM1442" i="6" s="1"/>
  <c r="AG1442" i="6"/>
  <c r="AO1442" i="6" s="1"/>
  <c r="AP1442" i="6"/>
  <c r="AJ1441" i="6"/>
  <c r="AI1441" i="6"/>
  <c r="AN1441" i="6" s="1"/>
  <c r="AL1441" i="6"/>
  <c r="AH1441" i="6"/>
  <c r="AM1441" i="6" s="1"/>
  <c r="AG1441" i="6"/>
  <c r="AO1441" i="6" s="1"/>
  <c r="AP1441" i="6"/>
  <c r="AJ1438" i="6"/>
  <c r="AQ1438" i="6" s="1"/>
  <c r="AI1438" i="6"/>
  <c r="AN1438" i="6"/>
  <c r="AK1438" i="6"/>
  <c r="AL1438" i="6"/>
  <c r="AH1438" i="6"/>
  <c r="AM1438" i="6" s="1"/>
  <c r="AG1438" i="6"/>
  <c r="AO1438" i="6" s="1"/>
  <c r="AP1438" i="6"/>
  <c r="AJ1430" i="6"/>
  <c r="AI1430" i="6"/>
  <c r="AK1430" i="6"/>
  <c r="AL1430" i="6"/>
  <c r="AH1430" i="6"/>
  <c r="AM1430" i="6" s="1"/>
  <c r="AG1430" i="6"/>
  <c r="AO1430" i="6" s="1"/>
  <c r="AP1430" i="6"/>
  <c r="AJ1427" i="6"/>
  <c r="AI1427" i="6"/>
  <c r="AL1427" i="6"/>
  <c r="AH1427" i="6"/>
  <c r="AM1427" i="6"/>
  <c r="AG1427" i="6"/>
  <c r="AO1427" i="6"/>
  <c r="AP1427" i="6"/>
  <c r="AJ1417" i="6"/>
  <c r="AI1417" i="6"/>
  <c r="AK1417" i="6" s="1"/>
  <c r="AL1417" i="6"/>
  <c r="AH1417" i="6"/>
  <c r="AM1417" i="6" s="1"/>
  <c r="AG1417" i="6"/>
  <c r="AO1417" i="6" s="1"/>
  <c r="AP1417" i="6"/>
  <c r="AJ1414" i="6"/>
  <c r="AI1414" i="6"/>
  <c r="AN1414" i="6" s="1"/>
  <c r="AL1414" i="6"/>
  <c r="AH1414" i="6"/>
  <c r="AM1414" i="6" s="1"/>
  <c r="AG1414" i="6"/>
  <c r="AO1414" i="6" s="1"/>
  <c r="AP1414" i="6"/>
  <c r="AJ1411" i="6"/>
  <c r="AI1411" i="6"/>
  <c r="AL1411" i="6"/>
  <c r="AH1411" i="6"/>
  <c r="AM1411" i="6"/>
  <c r="AG1411" i="6"/>
  <c r="AO1411" i="6"/>
  <c r="AP1411" i="6"/>
  <c r="AJ1406" i="6"/>
  <c r="AI1406" i="6"/>
  <c r="AN1406" i="6" s="1"/>
  <c r="AL1406" i="6"/>
  <c r="AH1406" i="6"/>
  <c r="AM1406" i="6" s="1"/>
  <c r="AG1406" i="6"/>
  <c r="AO1406" i="6" s="1"/>
  <c r="AP1406" i="6"/>
  <c r="AJ1398" i="6"/>
  <c r="AI1398" i="6"/>
  <c r="AK1398" i="6" s="1"/>
  <c r="AL1398" i="6"/>
  <c r="AH1398" i="6"/>
  <c r="AM1398" i="6"/>
  <c r="AG1398" i="6"/>
  <c r="AO1398" i="6"/>
  <c r="AP1398" i="6"/>
  <c r="AJ1389" i="6"/>
  <c r="AI1389" i="6"/>
  <c r="AK1389" i="6" s="1"/>
  <c r="AL1389" i="6"/>
  <c r="AH1389" i="6"/>
  <c r="AM1389" i="6" s="1"/>
  <c r="AG1389" i="6"/>
  <c r="AO1389" i="6"/>
  <c r="AP1389" i="6"/>
  <c r="AJ1388" i="6"/>
  <c r="AI1388" i="6"/>
  <c r="AL1388" i="6"/>
  <c r="AH1388" i="6"/>
  <c r="AM1388" i="6" s="1"/>
  <c r="AG1388" i="6"/>
  <c r="AO1388" i="6" s="1"/>
  <c r="AP1388" i="6"/>
  <c r="AJ1387" i="6"/>
  <c r="AI1387" i="6"/>
  <c r="AL1387" i="6"/>
  <c r="AH1387" i="6"/>
  <c r="AM1387" i="6" s="1"/>
  <c r="AG1387" i="6"/>
  <c r="AO1387" i="6" s="1"/>
  <c r="AP1387" i="6"/>
  <c r="AJ1386" i="6"/>
  <c r="AI1386" i="6"/>
  <c r="AN1386" i="6" s="1"/>
  <c r="AL1386" i="6"/>
  <c r="AH1386" i="6"/>
  <c r="AM1386" i="6"/>
  <c r="AG1386" i="6"/>
  <c r="AO1386" i="6" s="1"/>
  <c r="AP1386" i="6"/>
  <c r="AJ1383" i="6"/>
  <c r="AI1383" i="6"/>
  <c r="AK1383" i="6" s="1"/>
  <c r="AL1383" i="6"/>
  <c r="AH1383" i="6"/>
  <c r="AM1383" i="6"/>
  <c r="AN1383" i="6"/>
  <c r="AG1383" i="6"/>
  <c r="AO1383" i="6" s="1"/>
  <c r="AQ1383" i="6" s="1"/>
  <c r="AR1383" i="6" s="1"/>
  <c r="AP1383" i="6"/>
  <c r="AJ1374" i="6"/>
  <c r="AI1374" i="6"/>
  <c r="AK1374" i="6" s="1"/>
  <c r="AQ1374" i="6" s="1"/>
  <c r="AR1374" i="6" s="1"/>
  <c r="AL1374" i="6"/>
  <c r="AH1374" i="6"/>
  <c r="AM1374" i="6" s="1"/>
  <c r="AN1374" i="6"/>
  <c r="AG1374" i="6"/>
  <c r="AO1374" i="6"/>
  <c r="AP1374" i="6"/>
  <c r="AJ1368" i="6"/>
  <c r="AI1368" i="6"/>
  <c r="AK1368" i="6" s="1"/>
  <c r="AL1368" i="6"/>
  <c r="AH1368" i="6"/>
  <c r="AM1368" i="6" s="1"/>
  <c r="AG1368" i="6"/>
  <c r="AO1368" i="6"/>
  <c r="AP1368" i="6"/>
  <c r="AJ1367" i="6"/>
  <c r="AI1367" i="6"/>
  <c r="AL1367" i="6"/>
  <c r="AH1367" i="6"/>
  <c r="AM1367" i="6" s="1"/>
  <c r="AG1367" i="6"/>
  <c r="AO1367" i="6" s="1"/>
  <c r="AP1367" i="6"/>
  <c r="AJ1364" i="6"/>
  <c r="AI1364" i="6"/>
  <c r="AN1364" i="6" s="1"/>
  <c r="AK1364" i="6"/>
  <c r="AL1364" i="6"/>
  <c r="AH1364" i="6"/>
  <c r="AM1364" i="6"/>
  <c r="AG1364" i="6"/>
  <c r="AO1364" i="6" s="1"/>
  <c r="AP1364" i="6"/>
  <c r="AJ1363" i="6"/>
  <c r="AI1363" i="6"/>
  <c r="AK1363" i="6"/>
  <c r="AL1363" i="6"/>
  <c r="AH1363" i="6"/>
  <c r="AM1363" i="6" s="1"/>
  <c r="AQ1363" i="6" s="1"/>
  <c r="AN1363" i="6"/>
  <c r="AG1363" i="6"/>
  <c r="AO1363" i="6" s="1"/>
  <c r="AP1363" i="6"/>
  <c r="AJ1360" i="6"/>
  <c r="AI1360" i="6"/>
  <c r="AK1360" i="6" s="1"/>
  <c r="AL1360" i="6"/>
  <c r="AH1360" i="6"/>
  <c r="AM1360" i="6"/>
  <c r="AN1360" i="6"/>
  <c r="AG1360" i="6"/>
  <c r="AO1360" i="6" s="1"/>
  <c r="AP1360" i="6"/>
  <c r="AJ1359" i="6"/>
  <c r="AI1359" i="6"/>
  <c r="AN1359" i="6"/>
  <c r="AL1359" i="6"/>
  <c r="AH1359" i="6"/>
  <c r="AM1359" i="6"/>
  <c r="AG1359" i="6"/>
  <c r="AO1359" i="6" s="1"/>
  <c r="AP1359" i="6"/>
  <c r="AJ1357" i="6"/>
  <c r="AI1357" i="6"/>
  <c r="AN1357" i="6"/>
  <c r="AL1357" i="6"/>
  <c r="AH1357" i="6"/>
  <c r="AM1357" i="6"/>
  <c r="AG1357" i="6"/>
  <c r="AO1357" i="6" s="1"/>
  <c r="AP1357" i="6"/>
  <c r="AJ1347" i="6"/>
  <c r="AI1347" i="6"/>
  <c r="AN1347" i="6" s="1"/>
  <c r="AL1347" i="6"/>
  <c r="AH1347" i="6"/>
  <c r="AM1347" i="6"/>
  <c r="AG1347" i="6"/>
  <c r="AO1347" i="6"/>
  <c r="AP1347" i="6"/>
  <c r="AJ1345" i="6"/>
  <c r="AI1345" i="6"/>
  <c r="AN1345" i="6"/>
  <c r="AK1345" i="6"/>
  <c r="AL1345" i="6"/>
  <c r="AH1345" i="6"/>
  <c r="AM1345" i="6" s="1"/>
  <c r="AG1345" i="6"/>
  <c r="AO1345" i="6" s="1"/>
  <c r="AP1345" i="6"/>
  <c r="AJ1344" i="6"/>
  <c r="AI1344" i="6"/>
  <c r="AK1344" i="6" s="1"/>
  <c r="AL1344" i="6"/>
  <c r="AH1344" i="6"/>
  <c r="AM1344" i="6"/>
  <c r="AN1344" i="6"/>
  <c r="AQ1344" i="6" s="1"/>
  <c r="AG1344" i="6"/>
  <c r="AO1344" i="6" s="1"/>
  <c r="AP1344" i="6"/>
  <c r="AJ1342" i="6"/>
  <c r="AI1342" i="6"/>
  <c r="AK1342" i="6"/>
  <c r="AL1342" i="6"/>
  <c r="AH1342" i="6"/>
  <c r="AM1342" i="6"/>
  <c r="AN1342" i="6"/>
  <c r="AG1342" i="6"/>
  <c r="AO1342" i="6"/>
  <c r="AP1342" i="6"/>
  <c r="AJ1335" i="6"/>
  <c r="AI1335" i="6"/>
  <c r="AK1335" i="6" s="1"/>
  <c r="AL1335" i="6"/>
  <c r="AH1335" i="6"/>
  <c r="AM1335" i="6" s="1"/>
  <c r="AG1335" i="6"/>
  <c r="AO1335" i="6"/>
  <c r="AP1335" i="6"/>
  <c r="AJ1333" i="6"/>
  <c r="AI1333" i="6"/>
  <c r="AL1333" i="6"/>
  <c r="AH1333" i="6"/>
  <c r="AM1333" i="6" s="1"/>
  <c r="AG1333" i="6"/>
  <c r="AO1333" i="6"/>
  <c r="AP1333" i="6"/>
  <c r="AJ1332" i="6"/>
  <c r="AI1332" i="6"/>
  <c r="AK1332" i="6"/>
  <c r="AL1332" i="6"/>
  <c r="AH1332" i="6"/>
  <c r="AM1332" i="6" s="1"/>
  <c r="AG1332" i="6"/>
  <c r="AO1332" i="6"/>
  <c r="AP1332" i="6"/>
  <c r="AJ1331" i="6"/>
  <c r="AI1331" i="6"/>
  <c r="AK1331" i="6" s="1"/>
  <c r="AQ1331" i="6" s="1"/>
  <c r="AR1331" i="6" s="1"/>
  <c r="AL1331" i="6"/>
  <c r="AH1331" i="6"/>
  <c r="AM1331" i="6"/>
  <c r="AN1331" i="6"/>
  <c r="AG1331" i="6"/>
  <c r="AO1331" i="6" s="1"/>
  <c r="AP1331" i="6"/>
  <c r="AJ1330" i="6"/>
  <c r="AI1330" i="6"/>
  <c r="AN1330" i="6"/>
  <c r="AL1330" i="6"/>
  <c r="AH1330" i="6"/>
  <c r="AM1330" i="6"/>
  <c r="AG1330" i="6"/>
  <c r="AO1330" i="6"/>
  <c r="AP1330" i="6"/>
  <c r="AJ1329" i="6"/>
  <c r="AI1329" i="6"/>
  <c r="AL1329" i="6"/>
  <c r="AH1329" i="6"/>
  <c r="AM1329" i="6"/>
  <c r="AG1329" i="6"/>
  <c r="AO1329" i="6"/>
  <c r="AP1329" i="6"/>
  <c r="AJ1328" i="6"/>
  <c r="AI1328" i="6"/>
  <c r="AL1328" i="6"/>
  <c r="AH1328" i="6"/>
  <c r="AM1328" i="6" s="1"/>
  <c r="AG1328" i="6"/>
  <c r="AO1328" i="6" s="1"/>
  <c r="AP1328" i="6"/>
  <c r="AJ1327" i="6"/>
  <c r="AI1327" i="6"/>
  <c r="AN1327" i="6" s="1"/>
  <c r="AL1327" i="6"/>
  <c r="AH1327" i="6"/>
  <c r="AM1327" i="6" s="1"/>
  <c r="AG1327" i="6"/>
  <c r="AO1327" i="6" s="1"/>
  <c r="AP1327" i="6"/>
  <c r="AJ1326" i="6"/>
  <c r="AI1326" i="6"/>
  <c r="AN1326" i="6" s="1"/>
  <c r="AL1326" i="6"/>
  <c r="AH1326" i="6"/>
  <c r="AM1326" i="6" s="1"/>
  <c r="AG1326" i="6"/>
  <c r="AO1326" i="6" s="1"/>
  <c r="AP1326" i="6"/>
  <c r="AJ1325" i="6"/>
  <c r="AI1325" i="6"/>
  <c r="AN1325" i="6"/>
  <c r="AL1325" i="6"/>
  <c r="AH1325" i="6"/>
  <c r="AM1325" i="6" s="1"/>
  <c r="AG1325" i="6"/>
  <c r="AO1325" i="6" s="1"/>
  <c r="AP1325" i="6"/>
  <c r="AJ1324" i="6"/>
  <c r="AI1324" i="6"/>
  <c r="AN1324" i="6" s="1"/>
  <c r="AL1324" i="6"/>
  <c r="AH1324" i="6"/>
  <c r="AM1324" i="6"/>
  <c r="AG1324" i="6"/>
  <c r="AO1324" i="6" s="1"/>
  <c r="AP1324" i="6"/>
  <c r="AJ1323" i="6"/>
  <c r="AI1323" i="6"/>
  <c r="AN1323" i="6"/>
  <c r="AK1323" i="6"/>
  <c r="AL1323" i="6"/>
  <c r="AH1323" i="6"/>
  <c r="AM1323" i="6" s="1"/>
  <c r="AG1323" i="6"/>
  <c r="AO1323" i="6"/>
  <c r="AP1323" i="6"/>
  <c r="AJ1320" i="6"/>
  <c r="AI1320" i="6"/>
  <c r="AK1320" i="6"/>
  <c r="AL1320" i="6"/>
  <c r="AH1320" i="6"/>
  <c r="AM1320" i="6"/>
  <c r="AG1320" i="6"/>
  <c r="AO1320" i="6" s="1"/>
  <c r="AP1320" i="6"/>
  <c r="AJ1318" i="6"/>
  <c r="AI1318" i="6"/>
  <c r="AK1318" i="6" s="1"/>
  <c r="AL1318" i="6"/>
  <c r="AH1318" i="6"/>
  <c r="AM1318" i="6"/>
  <c r="AG1318" i="6"/>
  <c r="AO1318" i="6" s="1"/>
  <c r="AP1318" i="6"/>
  <c r="AJ1317" i="6"/>
  <c r="AI1317" i="6"/>
  <c r="AN1317" i="6" s="1"/>
  <c r="AL1317" i="6"/>
  <c r="AH1317" i="6"/>
  <c r="AM1317" i="6" s="1"/>
  <c r="AG1317" i="6"/>
  <c r="AO1317" i="6"/>
  <c r="AP1317" i="6"/>
  <c r="AJ1316" i="6"/>
  <c r="AI1316" i="6"/>
  <c r="AL1316" i="6"/>
  <c r="AH1316" i="6"/>
  <c r="AM1316" i="6" s="1"/>
  <c r="AG1316" i="6"/>
  <c r="AO1316" i="6"/>
  <c r="AP1316" i="6"/>
  <c r="AJ1315" i="6"/>
  <c r="AI1315" i="6"/>
  <c r="AN1315" i="6"/>
  <c r="AL1315" i="6"/>
  <c r="AH1315" i="6"/>
  <c r="AM1315" i="6"/>
  <c r="AG1315" i="6"/>
  <c r="AO1315" i="6"/>
  <c r="AP1315" i="6"/>
  <c r="AJ1312" i="6"/>
  <c r="AI1312" i="6"/>
  <c r="AN1312" i="6" s="1"/>
  <c r="AL1312" i="6"/>
  <c r="AH1312" i="6"/>
  <c r="AM1312" i="6" s="1"/>
  <c r="AG1312" i="6"/>
  <c r="AO1312" i="6"/>
  <c r="AP1312" i="6"/>
  <c r="AJ1275" i="6"/>
  <c r="AI1275" i="6"/>
  <c r="AN1275" i="6" s="1"/>
  <c r="AK1275" i="6"/>
  <c r="AL1275" i="6"/>
  <c r="AH1275" i="6"/>
  <c r="AM1275" i="6" s="1"/>
  <c r="AG1275" i="6"/>
  <c r="AO1275" i="6"/>
  <c r="AP1275" i="6"/>
  <c r="AJ1290" i="6"/>
  <c r="AI1290" i="6"/>
  <c r="AN1290" i="6" s="1"/>
  <c r="AK1290" i="6"/>
  <c r="AL1290" i="6"/>
  <c r="AH1290" i="6"/>
  <c r="AM1290" i="6" s="1"/>
  <c r="AG1290" i="6"/>
  <c r="AO1290" i="6" s="1"/>
  <c r="AP1290" i="6"/>
  <c r="AJ1288" i="6"/>
  <c r="AI1288" i="6"/>
  <c r="AK1288" i="6" s="1"/>
  <c r="AL1288" i="6"/>
  <c r="AH1288" i="6"/>
  <c r="AM1288" i="6" s="1"/>
  <c r="AG1288" i="6"/>
  <c r="AO1288" i="6" s="1"/>
  <c r="AP1288" i="6"/>
  <c r="AJ1287" i="6"/>
  <c r="AI1287" i="6"/>
  <c r="AN1287" i="6" s="1"/>
  <c r="AL1287" i="6"/>
  <c r="AH1287" i="6"/>
  <c r="AM1287" i="6"/>
  <c r="AG1287" i="6"/>
  <c r="AO1287" i="6"/>
  <c r="AP1287" i="6"/>
  <c r="AJ1286" i="6"/>
  <c r="AI1286" i="6"/>
  <c r="AL1286" i="6"/>
  <c r="AH1286" i="6"/>
  <c r="AM1286" i="6" s="1"/>
  <c r="AG1286" i="6"/>
  <c r="AO1286" i="6"/>
  <c r="AP1286" i="6"/>
  <c r="AJ1278" i="6"/>
  <c r="AI1278" i="6"/>
  <c r="AL1278" i="6"/>
  <c r="AH1278" i="6"/>
  <c r="AM1278" i="6"/>
  <c r="AG1278" i="6"/>
  <c r="AO1278" i="6" s="1"/>
  <c r="AP1278" i="6"/>
  <c r="AJ1277" i="6"/>
  <c r="AI1277" i="6"/>
  <c r="AN1277" i="6"/>
  <c r="AK1277" i="6"/>
  <c r="AL1277" i="6"/>
  <c r="AH1277" i="6"/>
  <c r="AM1277" i="6"/>
  <c r="AG1277" i="6"/>
  <c r="AO1277" i="6"/>
  <c r="AP1277" i="6"/>
  <c r="AJ1276" i="6"/>
  <c r="AI1276" i="6"/>
  <c r="AL1276" i="6"/>
  <c r="AH1276" i="6"/>
  <c r="AM1276" i="6"/>
  <c r="AG1276" i="6"/>
  <c r="AO1276" i="6"/>
  <c r="AP1276" i="6"/>
  <c r="AJ1271" i="6"/>
  <c r="AI1271" i="6"/>
  <c r="AL1271" i="6"/>
  <c r="AH1271" i="6"/>
  <c r="AM1271" i="6" s="1"/>
  <c r="AG1271" i="6"/>
  <c r="AO1271" i="6" s="1"/>
  <c r="AP1271" i="6"/>
  <c r="AJ1268" i="6"/>
  <c r="AI1268" i="6"/>
  <c r="AN1268" i="6"/>
  <c r="AK1268" i="6"/>
  <c r="AL1268" i="6"/>
  <c r="AH1268" i="6"/>
  <c r="AM1268" i="6"/>
  <c r="AG1268" i="6"/>
  <c r="AO1268" i="6" s="1"/>
  <c r="AP1268" i="6"/>
  <c r="AJ1267" i="6"/>
  <c r="AI1267" i="6"/>
  <c r="AL1267" i="6"/>
  <c r="AH1267" i="6"/>
  <c r="AM1267" i="6"/>
  <c r="AG1267" i="6"/>
  <c r="AO1267" i="6"/>
  <c r="AP1267" i="6"/>
  <c r="AJ1266" i="6"/>
  <c r="AI1266" i="6"/>
  <c r="AN1266" i="6" s="1"/>
  <c r="AL1266" i="6"/>
  <c r="AH1266" i="6"/>
  <c r="AM1266" i="6" s="1"/>
  <c r="AG1266" i="6"/>
  <c r="AO1266" i="6"/>
  <c r="AP1266" i="6"/>
  <c r="AJ1254" i="6"/>
  <c r="AI1254" i="6"/>
  <c r="AN1254" i="6" s="1"/>
  <c r="AL1254" i="6"/>
  <c r="AH1254" i="6"/>
  <c r="AM1254" i="6" s="1"/>
  <c r="AG1254" i="6"/>
  <c r="AO1254" i="6"/>
  <c r="AP1254" i="6"/>
  <c r="AJ1249" i="6"/>
  <c r="AI1249" i="6"/>
  <c r="AN1249" i="6" s="1"/>
  <c r="AL1249" i="6"/>
  <c r="AH1249" i="6"/>
  <c r="AM1249" i="6" s="1"/>
  <c r="AG1249" i="6"/>
  <c r="AO1249" i="6" s="1"/>
  <c r="AP1249" i="6"/>
  <c r="AJ1245" i="6"/>
  <c r="AI1245" i="6"/>
  <c r="AL1245" i="6"/>
  <c r="AH1245" i="6"/>
  <c r="AM1245" i="6"/>
  <c r="AG1245" i="6"/>
  <c r="AO1245" i="6" s="1"/>
  <c r="AP1245" i="6"/>
  <c r="AJ1244" i="6"/>
  <c r="AI1244" i="6"/>
  <c r="AL1244" i="6"/>
  <c r="AH1244" i="6"/>
  <c r="AM1244" i="6" s="1"/>
  <c r="AG1244" i="6"/>
  <c r="AO1244" i="6" s="1"/>
  <c r="AP1244" i="6"/>
  <c r="AJ1238" i="6"/>
  <c r="AI1238" i="6"/>
  <c r="AL1238" i="6"/>
  <c r="AH1238" i="6"/>
  <c r="AM1238" i="6" s="1"/>
  <c r="AG1238" i="6"/>
  <c r="AO1238" i="6"/>
  <c r="AP1238" i="6"/>
  <c r="AJ1237" i="6"/>
  <c r="AI1237" i="6"/>
  <c r="AL1237" i="6"/>
  <c r="AH1237" i="6"/>
  <c r="AM1237" i="6" s="1"/>
  <c r="AG1237" i="6"/>
  <c r="AO1237" i="6" s="1"/>
  <c r="AP1237" i="6"/>
  <c r="AJ1234" i="6"/>
  <c r="AI1234" i="6"/>
  <c r="AL1234" i="6"/>
  <c r="AH1234" i="6"/>
  <c r="AM1234" i="6" s="1"/>
  <c r="AG1234" i="6"/>
  <c r="AO1234" i="6" s="1"/>
  <c r="AP1234" i="6"/>
  <c r="AJ1231" i="6"/>
  <c r="AI1231" i="6"/>
  <c r="AN1231" i="6" s="1"/>
  <c r="AL1231" i="6"/>
  <c r="AH1231" i="6"/>
  <c r="AM1231" i="6" s="1"/>
  <c r="AG1231" i="6"/>
  <c r="AO1231" i="6" s="1"/>
  <c r="AP1231" i="6"/>
  <c r="AJ1230" i="6"/>
  <c r="AI1230" i="6"/>
  <c r="AL1230" i="6"/>
  <c r="AH1230" i="6"/>
  <c r="AM1230" i="6" s="1"/>
  <c r="AG1230" i="6"/>
  <c r="AO1230" i="6"/>
  <c r="AP1230" i="6"/>
  <c r="AJ1227" i="6"/>
  <c r="AI1227" i="6"/>
  <c r="AL1227" i="6"/>
  <c r="AH1227" i="6"/>
  <c r="AM1227" i="6"/>
  <c r="AG1227" i="6"/>
  <c r="AO1227" i="6" s="1"/>
  <c r="AP1227" i="6"/>
  <c r="AJ1226" i="6"/>
  <c r="AI1226" i="6"/>
  <c r="AL1226" i="6"/>
  <c r="AH1226" i="6"/>
  <c r="AM1226" i="6"/>
  <c r="AG1226" i="6"/>
  <c r="AO1226" i="6" s="1"/>
  <c r="AP1226" i="6"/>
  <c r="AJ1214" i="6"/>
  <c r="AI1214" i="6"/>
  <c r="AL1214" i="6"/>
  <c r="AH1214" i="6"/>
  <c r="AM1214" i="6" s="1"/>
  <c r="AG1214" i="6"/>
  <c r="AO1214" i="6"/>
  <c r="AP1214" i="6"/>
  <c r="AJ1213" i="6"/>
  <c r="AI1213" i="6"/>
  <c r="AN1213" i="6"/>
  <c r="AL1213" i="6"/>
  <c r="AH1213" i="6"/>
  <c r="AM1213" i="6" s="1"/>
  <c r="AG1213" i="6"/>
  <c r="AO1213" i="6" s="1"/>
  <c r="AP1213" i="6"/>
  <c r="AJ1207" i="6"/>
  <c r="AI1207" i="6"/>
  <c r="AL1207" i="6"/>
  <c r="AH1207" i="6"/>
  <c r="AM1207" i="6"/>
  <c r="AG1207" i="6"/>
  <c r="AO1207" i="6" s="1"/>
  <c r="AP1207" i="6"/>
  <c r="AJ1201" i="6"/>
  <c r="AI1201" i="6"/>
  <c r="AN1201" i="6" s="1"/>
  <c r="AL1201" i="6"/>
  <c r="AH1201" i="6"/>
  <c r="AM1201" i="6"/>
  <c r="AG1201" i="6"/>
  <c r="AO1201" i="6" s="1"/>
  <c r="AP1201" i="6"/>
  <c r="AJ1195" i="6"/>
  <c r="AI1195" i="6"/>
  <c r="AK1195" i="6"/>
  <c r="AL1195" i="6"/>
  <c r="AH1195" i="6"/>
  <c r="AM1195" i="6" s="1"/>
  <c r="AG1195" i="6"/>
  <c r="AO1195" i="6" s="1"/>
  <c r="AP1195" i="6"/>
  <c r="AJ1192" i="6"/>
  <c r="AI1192" i="6"/>
  <c r="AN1192" i="6" s="1"/>
  <c r="AK1192" i="6"/>
  <c r="AL1192" i="6"/>
  <c r="AH1192" i="6"/>
  <c r="AM1192" i="6"/>
  <c r="AG1192" i="6"/>
  <c r="AO1192" i="6" s="1"/>
  <c r="AP1192" i="6"/>
  <c r="AJ1188" i="6"/>
  <c r="AI1188" i="6"/>
  <c r="AL1188" i="6"/>
  <c r="AH1188" i="6"/>
  <c r="AM1188" i="6" s="1"/>
  <c r="AG1188" i="6"/>
  <c r="AO1188" i="6" s="1"/>
  <c r="AP1188" i="6"/>
  <c r="AJ1187" i="6"/>
  <c r="AI1187" i="6"/>
  <c r="AN1187" i="6" s="1"/>
  <c r="AL1187" i="6"/>
  <c r="AH1187" i="6"/>
  <c r="AM1187" i="6" s="1"/>
  <c r="AG1187" i="6"/>
  <c r="AO1187" i="6"/>
  <c r="AP1187" i="6"/>
  <c r="AJ1186" i="6"/>
  <c r="AI1186" i="6"/>
  <c r="AK1186" i="6" s="1"/>
  <c r="AN1186" i="6"/>
  <c r="AL1186" i="6"/>
  <c r="AH1186" i="6"/>
  <c r="AM1186" i="6"/>
  <c r="AG1186" i="6"/>
  <c r="AO1186" i="6" s="1"/>
  <c r="AP1186" i="6"/>
  <c r="AJ1182" i="6"/>
  <c r="AI1182" i="6"/>
  <c r="AN1182" i="6"/>
  <c r="AL1182" i="6"/>
  <c r="AH1182" i="6"/>
  <c r="AM1182" i="6" s="1"/>
  <c r="AG1182" i="6"/>
  <c r="AO1182" i="6" s="1"/>
  <c r="AP1182" i="6"/>
  <c r="AJ1181" i="6"/>
  <c r="AI1181" i="6"/>
  <c r="AL1181" i="6"/>
  <c r="AH1181" i="6"/>
  <c r="AM1181" i="6" s="1"/>
  <c r="AG1181" i="6"/>
  <c r="AO1181" i="6" s="1"/>
  <c r="AP1181" i="6"/>
  <c r="AJ1180" i="6"/>
  <c r="AI1180" i="6"/>
  <c r="AN1180" i="6" s="1"/>
  <c r="AL1180" i="6"/>
  <c r="AH1180" i="6"/>
  <c r="AM1180" i="6"/>
  <c r="AG1180" i="6"/>
  <c r="AO1180" i="6" s="1"/>
  <c r="AP1180" i="6"/>
  <c r="AJ1173" i="6"/>
  <c r="AI1173" i="6"/>
  <c r="AN1173" i="6" s="1"/>
  <c r="AK1173" i="6"/>
  <c r="AL1173" i="6"/>
  <c r="AH1173" i="6"/>
  <c r="AM1173" i="6"/>
  <c r="AG1173" i="6"/>
  <c r="AO1173" i="6"/>
  <c r="AP1173" i="6"/>
  <c r="AJ1168" i="6"/>
  <c r="AI1168" i="6"/>
  <c r="AN1168" i="6" s="1"/>
  <c r="AK1168" i="6"/>
  <c r="AL1168" i="6"/>
  <c r="AH1168" i="6"/>
  <c r="AM1168" i="6" s="1"/>
  <c r="AG1168" i="6"/>
  <c r="AO1168" i="6" s="1"/>
  <c r="AP1168" i="6"/>
  <c r="AJ1166" i="6"/>
  <c r="AI1166" i="6"/>
  <c r="AL1166" i="6"/>
  <c r="AH1166" i="6"/>
  <c r="AM1166" i="6"/>
  <c r="AG1166" i="6"/>
  <c r="AO1166" i="6"/>
  <c r="AP1166" i="6"/>
  <c r="AJ1165" i="6"/>
  <c r="AI1165" i="6"/>
  <c r="AK1165" i="6" s="1"/>
  <c r="AL1165" i="6"/>
  <c r="AH1165" i="6"/>
  <c r="AM1165" i="6" s="1"/>
  <c r="AN1165" i="6"/>
  <c r="AG1165" i="6"/>
  <c r="AO1165" i="6"/>
  <c r="AP1165" i="6"/>
  <c r="AJ1164" i="6"/>
  <c r="AI1164" i="6"/>
  <c r="AL1164" i="6"/>
  <c r="AH1164" i="6"/>
  <c r="AM1164" i="6" s="1"/>
  <c r="AG1164" i="6"/>
  <c r="AO1164" i="6"/>
  <c r="AP1164" i="6"/>
  <c r="AJ1163" i="6"/>
  <c r="AI1163" i="6"/>
  <c r="AK1163" i="6"/>
  <c r="AL1163" i="6"/>
  <c r="AH1163" i="6"/>
  <c r="AM1163" i="6" s="1"/>
  <c r="AG1163" i="6"/>
  <c r="AO1163" i="6"/>
  <c r="AP1163" i="6"/>
  <c r="AJ1162" i="6"/>
  <c r="AI1162" i="6"/>
  <c r="AN1162" i="6" s="1"/>
  <c r="AK1162" i="6"/>
  <c r="AL1162" i="6"/>
  <c r="AH1162" i="6"/>
  <c r="AM1162" i="6"/>
  <c r="AG1162" i="6"/>
  <c r="AO1162" i="6" s="1"/>
  <c r="AP1162" i="6"/>
  <c r="AJ1161" i="6"/>
  <c r="AI1161" i="6"/>
  <c r="AL1161" i="6"/>
  <c r="AH1161" i="6"/>
  <c r="AM1161" i="6" s="1"/>
  <c r="AG1161" i="6"/>
  <c r="AO1161" i="6" s="1"/>
  <c r="AP1161" i="6"/>
  <c r="AJ1160" i="6"/>
  <c r="AI1160" i="6"/>
  <c r="AK1160" i="6" s="1"/>
  <c r="AL1160" i="6"/>
  <c r="AH1160" i="6"/>
  <c r="AM1160" i="6"/>
  <c r="AG1160" i="6"/>
  <c r="AO1160" i="6"/>
  <c r="AP1160" i="6"/>
  <c r="AJ1156" i="6"/>
  <c r="AI1156" i="6"/>
  <c r="AK1156" i="6" s="1"/>
  <c r="AL1156" i="6"/>
  <c r="AH1156" i="6"/>
  <c r="AM1156" i="6" s="1"/>
  <c r="AN1156" i="6"/>
  <c r="AG1156" i="6"/>
  <c r="AO1156" i="6"/>
  <c r="AP1156" i="6"/>
  <c r="AJ1149" i="6"/>
  <c r="AI1149" i="6"/>
  <c r="AL1149" i="6"/>
  <c r="AH1149" i="6"/>
  <c r="AM1149" i="6"/>
  <c r="AG1149" i="6"/>
  <c r="AO1149" i="6"/>
  <c r="AP1149" i="6"/>
  <c r="AJ1144" i="6"/>
  <c r="AI1144" i="6"/>
  <c r="AL1144" i="6"/>
  <c r="AH1144" i="6"/>
  <c r="AM1144" i="6" s="1"/>
  <c r="AG1144" i="6"/>
  <c r="AO1144" i="6" s="1"/>
  <c r="AP1144" i="6"/>
  <c r="AJ1138" i="6"/>
  <c r="AI1138" i="6"/>
  <c r="AN1138" i="6"/>
  <c r="AL1138" i="6"/>
  <c r="AH1138" i="6"/>
  <c r="AM1138" i="6"/>
  <c r="AG1138" i="6"/>
  <c r="AO1138" i="6" s="1"/>
  <c r="AP1138" i="6"/>
  <c r="AJ1131" i="6"/>
  <c r="AI1131" i="6"/>
  <c r="AN1131" i="6" s="1"/>
  <c r="AK1131" i="6"/>
  <c r="AL1131" i="6"/>
  <c r="AH1131" i="6"/>
  <c r="AM1131" i="6"/>
  <c r="AG1131" i="6"/>
  <c r="AO1131" i="6"/>
  <c r="AP1131" i="6"/>
  <c r="AJ1127" i="6"/>
  <c r="AI1127" i="6"/>
  <c r="AK1127" i="6"/>
  <c r="AL1127" i="6"/>
  <c r="AH1127" i="6"/>
  <c r="AM1127" i="6" s="1"/>
  <c r="AN1127" i="6"/>
  <c r="AG1127" i="6"/>
  <c r="AO1127" i="6" s="1"/>
  <c r="AP1127" i="6"/>
  <c r="AJ1126" i="6"/>
  <c r="AI1126" i="6"/>
  <c r="AK1126" i="6" s="1"/>
  <c r="AN1126" i="6"/>
  <c r="AL1126" i="6"/>
  <c r="AH1126" i="6"/>
  <c r="AM1126" i="6"/>
  <c r="AG1126" i="6"/>
  <c r="AO1126" i="6"/>
  <c r="AP1126" i="6"/>
  <c r="AJ1123" i="6"/>
  <c r="AI1123" i="6"/>
  <c r="AN1123" i="6" s="1"/>
  <c r="AL1123" i="6"/>
  <c r="AH1123" i="6"/>
  <c r="AM1123" i="6" s="1"/>
  <c r="AG1123" i="6"/>
  <c r="AO1123" i="6"/>
  <c r="AP1123" i="6"/>
  <c r="AJ1121" i="6"/>
  <c r="AI1121" i="6"/>
  <c r="AL1121" i="6"/>
  <c r="AH1121" i="6"/>
  <c r="AM1121" i="6" s="1"/>
  <c r="AG1121" i="6"/>
  <c r="AO1121" i="6" s="1"/>
  <c r="AP1121" i="6"/>
  <c r="AJ1116" i="6"/>
  <c r="AI1116" i="6"/>
  <c r="AN1116" i="6" s="1"/>
  <c r="AK1116" i="6"/>
  <c r="AL1116" i="6"/>
  <c r="AH1116" i="6"/>
  <c r="AM1116" i="6" s="1"/>
  <c r="AG1116" i="6"/>
  <c r="AO1116" i="6" s="1"/>
  <c r="AP1116" i="6"/>
  <c r="AJ1114" i="6"/>
  <c r="AI1114" i="6"/>
  <c r="AL1114" i="6"/>
  <c r="AH1114" i="6"/>
  <c r="AM1114" i="6"/>
  <c r="AG1114" i="6"/>
  <c r="AO1114" i="6"/>
  <c r="AP1114" i="6"/>
  <c r="AJ1113" i="6"/>
  <c r="AI1113" i="6"/>
  <c r="AL1113" i="6"/>
  <c r="AH1113" i="6"/>
  <c r="AM1113" i="6" s="1"/>
  <c r="AG1113" i="6"/>
  <c r="AO1113" i="6"/>
  <c r="AP1113" i="6"/>
  <c r="AJ1111" i="6"/>
  <c r="AI1111" i="6"/>
  <c r="AL1111" i="6"/>
  <c r="AH1111" i="6"/>
  <c r="AM1111" i="6"/>
  <c r="AG1111" i="6"/>
  <c r="AO1111" i="6" s="1"/>
  <c r="AP1111" i="6"/>
  <c r="AJ1107" i="6"/>
  <c r="AI1107" i="6"/>
  <c r="AK1107" i="6"/>
  <c r="AL1107" i="6"/>
  <c r="AH1107" i="6"/>
  <c r="AM1107" i="6"/>
  <c r="AN1107" i="6"/>
  <c r="AG1107" i="6"/>
  <c r="AO1107" i="6"/>
  <c r="AQ1107" i="6" s="1"/>
  <c r="AP1107" i="6"/>
  <c r="AJ1106" i="6"/>
  <c r="AI1106" i="6"/>
  <c r="AK1106" i="6" s="1"/>
  <c r="AL1106" i="6"/>
  <c r="AH1106" i="6"/>
  <c r="AM1106" i="6" s="1"/>
  <c r="AN1106" i="6"/>
  <c r="AG1106" i="6"/>
  <c r="AO1106" i="6"/>
  <c r="AP1106" i="6"/>
  <c r="AJ1105" i="6"/>
  <c r="AI1105" i="6"/>
  <c r="AL1105" i="6"/>
  <c r="AH1105" i="6"/>
  <c r="AM1105" i="6"/>
  <c r="AG1105" i="6"/>
  <c r="AO1105" i="6" s="1"/>
  <c r="AP1105" i="6"/>
  <c r="AJ1102" i="6"/>
  <c r="AI1102" i="6"/>
  <c r="AL1102" i="6"/>
  <c r="AH1102" i="6"/>
  <c r="AM1102" i="6"/>
  <c r="AG1102" i="6"/>
  <c r="AO1102" i="6" s="1"/>
  <c r="AP1102" i="6"/>
  <c r="AJ1101" i="6"/>
  <c r="AI1101" i="6"/>
  <c r="AL1101" i="6"/>
  <c r="AH1101" i="6"/>
  <c r="AM1101" i="6"/>
  <c r="AG1101" i="6"/>
  <c r="AO1101" i="6"/>
  <c r="AP1101" i="6"/>
  <c r="AJ1096" i="6"/>
  <c r="AI1096" i="6"/>
  <c r="AL1096" i="6"/>
  <c r="AH1096" i="6"/>
  <c r="AM1096" i="6" s="1"/>
  <c r="AG1096" i="6"/>
  <c r="AO1096" i="6" s="1"/>
  <c r="AP1096" i="6"/>
  <c r="AJ1095" i="6"/>
  <c r="AI1095" i="6"/>
  <c r="AN1095" i="6"/>
  <c r="AK1095" i="6"/>
  <c r="AL1095" i="6"/>
  <c r="AH1095" i="6"/>
  <c r="AM1095" i="6" s="1"/>
  <c r="AG1095" i="6"/>
  <c r="AO1095" i="6" s="1"/>
  <c r="AQ1095" i="6" s="1"/>
  <c r="AR1095" i="6" s="1"/>
  <c r="AP1095" i="6"/>
  <c r="AJ1087" i="6"/>
  <c r="AI1087" i="6"/>
  <c r="AN1087" i="6"/>
  <c r="AK1087" i="6"/>
  <c r="AL1087" i="6"/>
  <c r="AH1087" i="6"/>
  <c r="AM1087" i="6" s="1"/>
  <c r="AG1087" i="6"/>
  <c r="AO1087" i="6" s="1"/>
  <c r="AP1087" i="6"/>
  <c r="AJ1086" i="6"/>
  <c r="AI1086" i="6"/>
  <c r="AL1086" i="6"/>
  <c r="AH1086" i="6"/>
  <c r="AM1086" i="6"/>
  <c r="AG1086" i="6"/>
  <c r="AO1086" i="6" s="1"/>
  <c r="AP1086" i="6"/>
  <c r="AJ1082" i="6"/>
  <c r="AI1082" i="6"/>
  <c r="AN1082" i="6" s="1"/>
  <c r="AK1082" i="6"/>
  <c r="AL1082" i="6"/>
  <c r="AH1082" i="6"/>
  <c r="AM1082" i="6"/>
  <c r="AG1082" i="6"/>
  <c r="AO1082" i="6"/>
  <c r="AP1082" i="6"/>
  <c r="AQ1082" i="6"/>
  <c r="AR1082" i="6" s="1"/>
  <c r="AJ1079" i="6"/>
  <c r="AI1079" i="6"/>
  <c r="AN1079" i="6" s="1"/>
  <c r="AK1079" i="6"/>
  <c r="AL1079" i="6"/>
  <c r="AH1079" i="6"/>
  <c r="AM1079" i="6"/>
  <c r="AG1079" i="6"/>
  <c r="AO1079" i="6" s="1"/>
  <c r="AP1079" i="6"/>
  <c r="AJ1075" i="6"/>
  <c r="AI1075" i="6"/>
  <c r="AN1075" i="6" s="1"/>
  <c r="AK1075" i="6"/>
  <c r="AL1075" i="6"/>
  <c r="AH1075" i="6"/>
  <c r="AM1075" i="6"/>
  <c r="AG1075" i="6"/>
  <c r="AO1075" i="6"/>
  <c r="AP1075" i="6"/>
  <c r="AJ1072" i="6"/>
  <c r="AI1072" i="6"/>
  <c r="AL1072" i="6"/>
  <c r="AH1072" i="6"/>
  <c r="AM1072" i="6"/>
  <c r="AG1072" i="6"/>
  <c r="AO1072" i="6"/>
  <c r="AP1072" i="6"/>
  <c r="AJ1071" i="6"/>
  <c r="AI1071" i="6"/>
  <c r="AL1071" i="6"/>
  <c r="AH1071" i="6"/>
  <c r="AM1071" i="6" s="1"/>
  <c r="AG1071" i="6"/>
  <c r="AO1071" i="6"/>
  <c r="AP1071" i="6"/>
  <c r="AJ1063" i="6"/>
  <c r="AQ1063" i="6" s="1"/>
  <c r="AI1063" i="6"/>
  <c r="AN1063" i="6"/>
  <c r="AK1063" i="6"/>
  <c r="AL1063" i="6"/>
  <c r="AH1063" i="6"/>
  <c r="AM1063" i="6"/>
  <c r="AG1063" i="6"/>
  <c r="AO1063" i="6" s="1"/>
  <c r="AP1063" i="6"/>
  <c r="AJ1062" i="6"/>
  <c r="AI1062" i="6"/>
  <c r="AN1062" i="6" s="1"/>
  <c r="AL1062" i="6"/>
  <c r="AH1062" i="6"/>
  <c r="AM1062" i="6" s="1"/>
  <c r="AG1062" i="6"/>
  <c r="AO1062" i="6"/>
  <c r="AP1062" i="6"/>
  <c r="AJ1061" i="6"/>
  <c r="AI1061" i="6"/>
  <c r="AL1061" i="6"/>
  <c r="AH1061" i="6"/>
  <c r="AM1061" i="6"/>
  <c r="AG1061" i="6"/>
  <c r="AO1061" i="6" s="1"/>
  <c r="AP1061" i="6"/>
  <c r="AJ1059" i="6"/>
  <c r="AI1059" i="6"/>
  <c r="AL1059" i="6"/>
  <c r="AH1059" i="6"/>
  <c r="AM1059" i="6" s="1"/>
  <c r="AG1059" i="6"/>
  <c r="AO1059" i="6" s="1"/>
  <c r="AP1059" i="6"/>
  <c r="AJ1054" i="6"/>
  <c r="AI1054" i="6"/>
  <c r="AL1054" i="6"/>
  <c r="AH1054" i="6"/>
  <c r="AM1054" i="6" s="1"/>
  <c r="AG1054" i="6"/>
  <c r="AO1054" i="6"/>
  <c r="AP1054" i="6"/>
  <c r="AJ1049" i="6"/>
  <c r="AI1049" i="6"/>
  <c r="AL1049" i="6"/>
  <c r="AH1049" i="6"/>
  <c r="AM1049" i="6" s="1"/>
  <c r="AG1049" i="6"/>
  <c r="AO1049" i="6"/>
  <c r="AP1049" i="6"/>
  <c r="AJ1023" i="6"/>
  <c r="AI1023" i="6"/>
  <c r="AL1023" i="6"/>
  <c r="AH1023" i="6"/>
  <c r="AM1023" i="6" s="1"/>
  <c r="AG1023" i="6"/>
  <c r="AO1023" i="6" s="1"/>
  <c r="AP1023" i="6"/>
  <c r="AJ1044" i="6"/>
  <c r="AI1044" i="6"/>
  <c r="AN1044" i="6" s="1"/>
  <c r="AL1044" i="6"/>
  <c r="AH1044" i="6"/>
  <c r="AM1044" i="6" s="1"/>
  <c r="AG1044" i="6"/>
  <c r="AO1044" i="6" s="1"/>
  <c r="AP1044" i="6"/>
  <c r="AJ1043" i="6"/>
  <c r="AI1043" i="6"/>
  <c r="AL1043" i="6"/>
  <c r="AH1043" i="6"/>
  <c r="AM1043" i="6" s="1"/>
  <c r="AG1043" i="6"/>
  <c r="AO1043" i="6"/>
  <c r="AP1043" i="6"/>
  <c r="AJ1034" i="6"/>
  <c r="AI1034" i="6"/>
  <c r="AN1034" i="6" s="1"/>
  <c r="AK1034" i="6"/>
  <c r="AL1034" i="6"/>
  <c r="AH1034" i="6"/>
  <c r="AM1034" i="6"/>
  <c r="AG1034" i="6"/>
  <c r="AO1034" i="6"/>
  <c r="AP1034" i="6"/>
  <c r="AJ1033" i="6"/>
  <c r="AI1033" i="6"/>
  <c r="AK1033" i="6"/>
  <c r="AL1033" i="6"/>
  <c r="AH1033" i="6"/>
  <c r="AM1033" i="6"/>
  <c r="AN1033" i="6"/>
  <c r="AG1033" i="6"/>
  <c r="AO1033" i="6"/>
  <c r="AP1033" i="6"/>
  <c r="AJ1030" i="6"/>
  <c r="AI1030" i="6"/>
  <c r="AK1030" i="6" s="1"/>
  <c r="AL1030" i="6"/>
  <c r="AH1030" i="6"/>
  <c r="AM1030" i="6" s="1"/>
  <c r="AG1030" i="6"/>
  <c r="AO1030" i="6"/>
  <c r="AP1030" i="6"/>
  <c r="AJ1029" i="6"/>
  <c r="AI1029" i="6"/>
  <c r="AN1029" i="6"/>
  <c r="AK1029" i="6"/>
  <c r="AL1029" i="6"/>
  <c r="AH1029" i="6"/>
  <c r="AM1029" i="6"/>
  <c r="AG1029" i="6"/>
  <c r="AO1029" i="6" s="1"/>
  <c r="AP1029" i="6"/>
  <c r="AJ1028" i="6"/>
  <c r="AI1028" i="6"/>
  <c r="AL1028" i="6"/>
  <c r="AH1028" i="6"/>
  <c r="AM1028" i="6" s="1"/>
  <c r="AG1028" i="6"/>
  <c r="AO1028" i="6" s="1"/>
  <c r="AP1028" i="6"/>
  <c r="AJ1027" i="6"/>
  <c r="AI1027" i="6"/>
  <c r="AN1027" i="6" s="1"/>
  <c r="AL1027" i="6"/>
  <c r="AH1027" i="6"/>
  <c r="AM1027" i="6"/>
  <c r="AG1027" i="6"/>
  <c r="AO1027" i="6" s="1"/>
  <c r="AP1027" i="6"/>
  <c r="AJ1026" i="6"/>
  <c r="AI1026" i="6"/>
  <c r="AL1026" i="6"/>
  <c r="AH1026" i="6"/>
  <c r="AM1026" i="6" s="1"/>
  <c r="AG1026" i="6"/>
  <c r="AO1026" i="6"/>
  <c r="AP1026" i="6"/>
  <c r="AJ1024" i="6"/>
  <c r="AI1024" i="6"/>
  <c r="AN1024" i="6" s="1"/>
  <c r="AL1024" i="6"/>
  <c r="AH1024" i="6"/>
  <c r="AM1024" i="6" s="1"/>
  <c r="AG1024" i="6"/>
  <c r="AO1024" i="6" s="1"/>
  <c r="AP1024" i="6"/>
  <c r="AJ1021" i="6"/>
  <c r="AI1021" i="6"/>
  <c r="AL1021" i="6"/>
  <c r="AH1021" i="6"/>
  <c r="AM1021" i="6" s="1"/>
  <c r="AG1021" i="6"/>
  <c r="AO1021" i="6" s="1"/>
  <c r="AP1021" i="6"/>
  <c r="AJ1018" i="6"/>
  <c r="AI1018" i="6"/>
  <c r="AK1018" i="6" s="1"/>
  <c r="AL1018" i="6"/>
  <c r="AH1018" i="6"/>
  <c r="AM1018" i="6"/>
  <c r="AN1018" i="6"/>
  <c r="AG1018" i="6"/>
  <c r="AO1018" i="6"/>
  <c r="AP1018" i="6"/>
  <c r="AJ1010" i="6"/>
  <c r="AI1010" i="6"/>
  <c r="AK1010" i="6" s="1"/>
  <c r="AL1010" i="6"/>
  <c r="AH1010" i="6"/>
  <c r="AM1010" i="6"/>
  <c r="AG1010" i="6"/>
  <c r="AO1010" i="6"/>
  <c r="AP1010" i="6"/>
  <c r="AJ1005" i="6"/>
  <c r="AQ1005" i="6" s="1"/>
  <c r="AI1005" i="6"/>
  <c r="AK1005" i="6" s="1"/>
  <c r="AL1005" i="6"/>
  <c r="AH1005" i="6"/>
  <c r="AM1005" i="6" s="1"/>
  <c r="AN1005" i="6"/>
  <c r="AG1005" i="6"/>
  <c r="AO1005" i="6"/>
  <c r="AP1005" i="6"/>
  <c r="AJ1004" i="6"/>
  <c r="AI1004" i="6"/>
  <c r="AN1004" i="6" s="1"/>
  <c r="AL1004" i="6"/>
  <c r="AH1004" i="6"/>
  <c r="AM1004" i="6"/>
  <c r="AG1004" i="6"/>
  <c r="AO1004" i="6" s="1"/>
  <c r="AP1004" i="6"/>
  <c r="AJ998" i="6"/>
  <c r="AI998" i="6"/>
  <c r="AN998" i="6"/>
  <c r="AL998" i="6"/>
  <c r="AH998" i="6"/>
  <c r="AM998" i="6"/>
  <c r="AG998" i="6"/>
  <c r="AO998" i="6" s="1"/>
  <c r="AQ998" i="6" s="1"/>
  <c r="AP998" i="6"/>
  <c r="AJ997" i="6"/>
  <c r="AI997" i="6"/>
  <c r="AN997" i="6" s="1"/>
  <c r="AK997" i="6"/>
  <c r="AL997" i="6"/>
  <c r="AH997" i="6"/>
  <c r="AM997" i="6"/>
  <c r="AG997" i="6"/>
  <c r="AO997" i="6" s="1"/>
  <c r="AP997" i="6"/>
  <c r="AJ996" i="6"/>
  <c r="AI996" i="6"/>
  <c r="AL996" i="6"/>
  <c r="AH996" i="6"/>
  <c r="AM996" i="6" s="1"/>
  <c r="AG996" i="6"/>
  <c r="AO996" i="6" s="1"/>
  <c r="AP996" i="6"/>
  <c r="AJ987" i="6"/>
  <c r="AI987" i="6"/>
  <c r="AN987" i="6" s="1"/>
  <c r="AK987" i="6"/>
  <c r="AL987" i="6"/>
  <c r="AH987" i="6"/>
  <c r="AM987" i="6" s="1"/>
  <c r="AG987" i="6"/>
  <c r="AO987" i="6" s="1"/>
  <c r="AP987" i="6"/>
  <c r="AJ984" i="6"/>
  <c r="AI984" i="6"/>
  <c r="AL984" i="6"/>
  <c r="AH984" i="6"/>
  <c r="AM984" i="6" s="1"/>
  <c r="AG984" i="6"/>
  <c r="AO984" i="6" s="1"/>
  <c r="AP984" i="6"/>
  <c r="AJ981" i="6"/>
  <c r="AI981" i="6"/>
  <c r="AN981" i="6" s="1"/>
  <c r="AK981" i="6"/>
  <c r="AL981" i="6"/>
  <c r="AH981" i="6"/>
  <c r="AM981" i="6" s="1"/>
  <c r="AG981" i="6"/>
  <c r="AO981" i="6"/>
  <c r="AP981" i="6"/>
  <c r="AJ980" i="6"/>
  <c r="AI980" i="6"/>
  <c r="AL980" i="6"/>
  <c r="AH980" i="6"/>
  <c r="AM980" i="6" s="1"/>
  <c r="AG980" i="6"/>
  <c r="AO980" i="6" s="1"/>
  <c r="AP980" i="6"/>
  <c r="AJ979" i="6"/>
  <c r="AI979" i="6"/>
  <c r="AL979" i="6"/>
  <c r="AH979" i="6"/>
  <c r="AM979" i="6"/>
  <c r="AG979" i="6"/>
  <c r="AO979" i="6"/>
  <c r="AP979" i="6"/>
  <c r="AJ976" i="6"/>
  <c r="AI976" i="6"/>
  <c r="AL976" i="6"/>
  <c r="AH976" i="6"/>
  <c r="AM976" i="6" s="1"/>
  <c r="AG976" i="6"/>
  <c r="AO976" i="6"/>
  <c r="AP976" i="6"/>
  <c r="AJ972" i="6"/>
  <c r="AI972" i="6"/>
  <c r="AL972" i="6"/>
  <c r="AH972" i="6"/>
  <c r="AM972" i="6" s="1"/>
  <c r="AG972" i="6"/>
  <c r="AO972" i="6"/>
  <c r="AP972" i="6"/>
  <c r="AJ967" i="6"/>
  <c r="AI967" i="6"/>
  <c r="AK967" i="6"/>
  <c r="AL967" i="6"/>
  <c r="AH967" i="6"/>
  <c r="AM967" i="6" s="1"/>
  <c r="AN967" i="6"/>
  <c r="AG967" i="6"/>
  <c r="AO967" i="6" s="1"/>
  <c r="AP967" i="6"/>
  <c r="AJ965" i="6"/>
  <c r="AI965" i="6"/>
  <c r="AL965" i="6"/>
  <c r="AH965" i="6"/>
  <c r="AM965" i="6" s="1"/>
  <c r="AG965" i="6"/>
  <c r="AO965" i="6" s="1"/>
  <c r="AP965" i="6"/>
  <c r="AJ958" i="6"/>
  <c r="AI958" i="6"/>
  <c r="AN958" i="6" s="1"/>
  <c r="AK958" i="6"/>
  <c r="AL958" i="6"/>
  <c r="AH958" i="6"/>
  <c r="AM958" i="6" s="1"/>
  <c r="AG958" i="6"/>
  <c r="AO958" i="6" s="1"/>
  <c r="AP958" i="6"/>
  <c r="AJ957" i="6"/>
  <c r="AI957" i="6"/>
  <c r="AL957" i="6"/>
  <c r="AH957" i="6"/>
  <c r="AM957" i="6" s="1"/>
  <c r="AG957" i="6"/>
  <c r="AO957" i="6" s="1"/>
  <c r="AP957" i="6"/>
  <c r="AJ953" i="6"/>
  <c r="AI953" i="6"/>
  <c r="AN953" i="6" s="1"/>
  <c r="AK953" i="6"/>
  <c r="AQ953" i="6" s="1"/>
  <c r="AR953" i="6" s="1"/>
  <c r="AL953" i="6"/>
  <c r="AH953" i="6"/>
  <c r="AM953" i="6" s="1"/>
  <c r="AG953" i="6"/>
  <c r="AO953" i="6" s="1"/>
  <c r="AP953" i="6"/>
  <c r="AJ951" i="6"/>
  <c r="AI951" i="6"/>
  <c r="AL951" i="6"/>
  <c r="AH951" i="6"/>
  <c r="AM951" i="6" s="1"/>
  <c r="AG951" i="6"/>
  <c r="AO951" i="6"/>
  <c r="AP951" i="6"/>
  <c r="AJ944" i="6"/>
  <c r="AI944" i="6"/>
  <c r="AK944" i="6" s="1"/>
  <c r="AL944" i="6"/>
  <c r="AH944" i="6"/>
  <c r="AM944" i="6"/>
  <c r="AN944" i="6"/>
  <c r="AG944" i="6"/>
  <c r="AO944" i="6" s="1"/>
  <c r="AP944" i="6"/>
  <c r="AJ938" i="6"/>
  <c r="AI938" i="6"/>
  <c r="AL938" i="6"/>
  <c r="AH938" i="6"/>
  <c r="AM938" i="6" s="1"/>
  <c r="AG938" i="6"/>
  <c r="AO938" i="6" s="1"/>
  <c r="AP938" i="6"/>
  <c r="AJ936" i="6"/>
  <c r="AI936" i="6"/>
  <c r="AL936" i="6"/>
  <c r="AH936" i="6"/>
  <c r="AM936" i="6" s="1"/>
  <c r="AG936" i="6"/>
  <c r="AO936" i="6" s="1"/>
  <c r="AP936" i="6"/>
  <c r="AJ925" i="6"/>
  <c r="AI925" i="6"/>
  <c r="AL925" i="6"/>
  <c r="AH925" i="6"/>
  <c r="AM925" i="6" s="1"/>
  <c r="AG925" i="6"/>
  <c r="AO925" i="6"/>
  <c r="AP925" i="6"/>
  <c r="AJ921" i="6"/>
  <c r="AI921" i="6"/>
  <c r="AL921" i="6"/>
  <c r="AH921" i="6"/>
  <c r="AM921" i="6" s="1"/>
  <c r="AG921" i="6"/>
  <c r="AO921" i="6" s="1"/>
  <c r="AP921" i="6"/>
  <c r="AJ912" i="6"/>
  <c r="AI912" i="6"/>
  <c r="AN912" i="6" s="1"/>
  <c r="AL912" i="6"/>
  <c r="AH912" i="6"/>
  <c r="AM912" i="6" s="1"/>
  <c r="AG912" i="6"/>
  <c r="AO912" i="6" s="1"/>
  <c r="AP912" i="6"/>
  <c r="AJ911" i="6"/>
  <c r="AI911" i="6"/>
  <c r="AL911" i="6"/>
  <c r="AH911" i="6"/>
  <c r="AM911" i="6"/>
  <c r="AG911" i="6"/>
  <c r="AO911" i="6" s="1"/>
  <c r="AP911" i="6"/>
  <c r="AJ898" i="6"/>
  <c r="AI898" i="6"/>
  <c r="AK898" i="6" s="1"/>
  <c r="AL898" i="6"/>
  <c r="AH898" i="6"/>
  <c r="AM898" i="6" s="1"/>
  <c r="AQ898" i="6" s="1"/>
  <c r="AN898" i="6"/>
  <c r="AG898" i="6"/>
  <c r="AO898" i="6" s="1"/>
  <c r="AP898" i="6"/>
  <c r="AJ897" i="6"/>
  <c r="AI897" i="6"/>
  <c r="AK897" i="6"/>
  <c r="AL897" i="6"/>
  <c r="AH897" i="6"/>
  <c r="AM897" i="6"/>
  <c r="AN897" i="6"/>
  <c r="AG897" i="6"/>
  <c r="AO897" i="6"/>
  <c r="AP897" i="6"/>
  <c r="AJ895" i="6"/>
  <c r="AI895" i="6"/>
  <c r="AK895" i="6" s="1"/>
  <c r="AL895" i="6"/>
  <c r="AH895" i="6"/>
  <c r="AM895" i="6" s="1"/>
  <c r="AN895" i="6"/>
  <c r="AG895" i="6"/>
  <c r="AO895" i="6" s="1"/>
  <c r="AP895" i="6"/>
  <c r="AJ893" i="6"/>
  <c r="AI893" i="6"/>
  <c r="AN893" i="6" s="1"/>
  <c r="AK893" i="6"/>
  <c r="AL893" i="6"/>
  <c r="AH893" i="6"/>
  <c r="AM893" i="6"/>
  <c r="AG893" i="6"/>
  <c r="AO893" i="6"/>
  <c r="AP893" i="6"/>
  <c r="AJ884" i="6"/>
  <c r="AI884" i="6"/>
  <c r="AN884" i="6" s="1"/>
  <c r="AK884" i="6"/>
  <c r="AL884" i="6"/>
  <c r="AH884" i="6"/>
  <c r="AM884" i="6" s="1"/>
  <c r="AG884" i="6"/>
  <c r="AO884" i="6" s="1"/>
  <c r="AP884" i="6"/>
  <c r="AJ874" i="6"/>
  <c r="AI874" i="6"/>
  <c r="AK874" i="6" s="1"/>
  <c r="AL874" i="6"/>
  <c r="AH874" i="6"/>
  <c r="AM874" i="6"/>
  <c r="AN874" i="6"/>
  <c r="AG874" i="6"/>
  <c r="AO874" i="6" s="1"/>
  <c r="AP874" i="6"/>
  <c r="AJ865" i="6"/>
  <c r="AI865" i="6"/>
  <c r="AK865" i="6"/>
  <c r="AL865" i="6"/>
  <c r="AH865" i="6"/>
  <c r="AM865" i="6"/>
  <c r="AN865" i="6"/>
  <c r="AG865" i="6"/>
  <c r="AO865" i="6"/>
  <c r="AP865" i="6"/>
  <c r="AJ864" i="6"/>
  <c r="AI864" i="6"/>
  <c r="AN864" i="6" s="1"/>
  <c r="AL864" i="6"/>
  <c r="AH864" i="6"/>
  <c r="AM864" i="6"/>
  <c r="AG864" i="6"/>
  <c r="AO864" i="6"/>
  <c r="AP864" i="6"/>
  <c r="AJ863" i="6"/>
  <c r="AI863" i="6"/>
  <c r="AL863" i="6"/>
  <c r="AH863" i="6"/>
  <c r="AM863" i="6" s="1"/>
  <c r="AG863" i="6"/>
  <c r="AO863" i="6"/>
  <c r="AP863" i="6"/>
  <c r="AJ862" i="6"/>
  <c r="AI862" i="6"/>
  <c r="AL862" i="6"/>
  <c r="AH862" i="6"/>
  <c r="AM862" i="6" s="1"/>
  <c r="AG862" i="6"/>
  <c r="AO862" i="6" s="1"/>
  <c r="AP862" i="6"/>
  <c r="AJ861" i="6"/>
  <c r="AI861" i="6"/>
  <c r="AL861" i="6"/>
  <c r="AH861" i="6"/>
  <c r="AM861" i="6"/>
  <c r="AG861" i="6"/>
  <c r="AO861" i="6" s="1"/>
  <c r="AP861" i="6"/>
  <c r="AJ859" i="6"/>
  <c r="AI859" i="6"/>
  <c r="AK859" i="6" s="1"/>
  <c r="AL859" i="6"/>
  <c r="AH859" i="6"/>
  <c r="AM859" i="6" s="1"/>
  <c r="AN859" i="6"/>
  <c r="AG859" i="6"/>
  <c r="AO859" i="6" s="1"/>
  <c r="AP859" i="6"/>
  <c r="AJ858" i="6"/>
  <c r="AI858" i="6"/>
  <c r="AL858" i="6"/>
  <c r="AH858" i="6"/>
  <c r="AM858" i="6" s="1"/>
  <c r="AG858" i="6"/>
  <c r="AO858" i="6"/>
  <c r="AP858" i="6"/>
  <c r="AJ857" i="6"/>
  <c r="AI857" i="6"/>
  <c r="AL857" i="6"/>
  <c r="AH857" i="6"/>
  <c r="AM857" i="6" s="1"/>
  <c r="AG857" i="6"/>
  <c r="AO857" i="6"/>
  <c r="AP857" i="6"/>
  <c r="AJ856" i="6"/>
  <c r="AI856" i="6"/>
  <c r="AK856" i="6" s="1"/>
  <c r="AN856" i="6"/>
  <c r="AQ856" i="6" s="1"/>
  <c r="AL856" i="6"/>
  <c r="AH856" i="6"/>
  <c r="AM856" i="6"/>
  <c r="AG856" i="6"/>
  <c r="AO856" i="6" s="1"/>
  <c r="AP856" i="6"/>
  <c r="AJ855" i="6"/>
  <c r="AI855" i="6"/>
  <c r="AN855" i="6" s="1"/>
  <c r="AL855" i="6"/>
  <c r="AH855" i="6"/>
  <c r="AM855" i="6" s="1"/>
  <c r="AG855" i="6"/>
  <c r="AO855" i="6" s="1"/>
  <c r="AP855" i="6"/>
  <c r="AJ854" i="6"/>
  <c r="AI854" i="6"/>
  <c r="AL854" i="6"/>
  <c r="AH854" i="6"/>
  <c r="AM854" i="6" s="1"/>
  <c r="AG854" i="6"/>
  <c r="AO854" i="6"/>
  <c r="AP854" i="6"/>
  <c r="AJ853" i="6"/>
  <c r="AI853" i="6"/>
  <c r="AN853" i="6"/>
  <c r="AK853" i="6"/>
  <c r="AL853" i="6"/>
  <c r="AH853" i="6"/>
  <c r="AM853" i="6" s="1"/>
  <c r="AG853" i="6"/>
  <c r="AO853" i="6" s="1"/>
  <c r="AP853" i="6"/>
  <c r="AJ850" i="6"/>
  <c r="AI850" i="6"/>
  <c r="AN850" i="6" s="1"/>
  <c r="AL850" i="6"/>
  <c r="AH850" i="6"/>
  <c r="AM850" i="6"/>
  <c r="AG850" i="6"/>
  <c r="AO850" i="6" s="1"/>
  <c r="AP850" i="6"/>
  <c r="AJ849" i="6"/>
  <c r="AI849" i="6"/>
  <c r="AL849" i="6"/>
  <c r="AH849" i="6"/>
  <c r="AM849" i="6"/>
  <c r="AG849" i="6"/>
  <c r="AO849" i="6"/>
  <c r="AP849" i="6"/>
  <c r="AJ848" i="6"/>
  <c r="AI848" i="6"/>
  <c r="AL848" i="6"/>
  <c r="AH848" i="6"/>
  <c r="AM848" i="6" s="1"/>
  <c r="AG848" i="6"/>
  <c r="AO848" i="6"/>
  <c r="AP848" i="6"/>
  <c r="AJ847" i="6"/>
  <c r="AI847" i="6"/>
  <c r="AN847" i="6"/>
  <c r="AL847" i="6"/>
  <c r="AH847" i="6"/>
  <c r="AM847" i="6" s="1"/>
  <c r="AG847" i="6"/>
  <c r="AO847" i="6" s="1"/>
  <c r="AP847" i="6"/>
  <c r="AJ838" i="6"/>
  <c r="AI838" i="6"/>
  <c r="AL838" i="6"/>
  <c r="AH838" i="6"/>
  <c r="AM838" i="6" s="1"/>
  <c r="AG838" i="6"/>
  <c r="AO838" i="6"/>
  <c r="AP838" i="6"/>
  <c r="AJ837" i="6"/>
  <c r="AI837" i="6"/>
  <c r="AL837" i="6"/>
  <c r="AH837" i="6"/>
  <c r="AM837" i="6"/>
  <c r="AG837" i="6"/>
  <c r="AO837" i="6"/>
  <c r="AP837" i="6"/>
  <c r="AJ836" i="6"/>
  <c r="AI836" i="6"/>
  <c r="AN836" i="6"/>
  <c r="AK836" i="6"/>
  <c r="AL836" i="6"/>
  <c r="AH836" i="6"/>
  <c r="AM836" i="6"/>
  <c r="AG836" i="6"/>
  <c r="AO836" i="6"/>
  <c r="AP836" i="6"/>
  <c r="AJ835" i="6"/>
  <c r="AI835" i="6"/>
  <c r="AL835" i="6"/>
  <c r="AH835" i="6"/>
  <c r="AM835" i="6" s="1"/>
  <c r="AG835" i="6"/>
  <c r="AO835" i="6" s="1"/>
  <c r="AP835" i="6"/>
  <c r="AJ834" i="6"/>
  <c r="AI834" i="6"/>
  <c r="AN834" i="6" s="1"/>
  <c r="AK834" i="6"/>
  <c r="AL834" i="6"/>
  <c r="AH834" i="6"/>
  <c r="AM834" i="6"/>
  <c r="AG834" i="6"/>
  <c r="AO834" i="6"/>
  <c r="AP834" i="6"/>
  <c r="AJ833" i="6"/>
  <c r="AI833" i="6"/>
  <c r="AK833" i="6"/>
  <c r="AL833" i="6"/>
  <c r="AH833" i="6"/>
  <c r="AM833" i="6"/>
  <c r="AN833" i="6"/>
  <c r="AG833" i="6"/>
  <c r="AO833" i="6" s="1"/>
  <c r="AP833" i="6"/>
  <c r="AJ832" i="6"/>
  <c r="AI832" i="6"/>
  <c r="AK832" i="6" s="1"/>
  <c r="AL832" i="6"/>
  <c r="AH832" i="6"/>
  <c r="AM832" i="6"/>
  <c r="AN832" i="6"/>
  <c r="AG832" i="6"/>
  <c r="AO832" i="6"/>
  <c r="AP832" i="6"/>
  <c r="AJ831" i="6"/>
  <c r="AI831" i="6"/>
  <c r="AL831" i="6"/>
  <c r="AH831" i="6"/>
  <c r="AM831" i="6" s="1"/>
  <c r="AG831" i="6"/>
  <c r="AO831" i="6"/>
  <c r="AP831" i="6"/>
  <c r="AJ829" i="6"/>
  <c r="AI829" i="6"/>
  <c r="AN829" i="6" s="1"/>
  <c r="AL829" i="6"/>
  <c r="AH829" i="6"/>
  <c r="AM829" i="6" s="1"/>
  <c r="AG829" i="6"/>
  <c r="AO829" i="6" s="1"/>
  <c r="AP829" i="6"/>
  <c r="AJ826" i="6"/>
  <c r="AI826" i="6"/>
  <c r="AN826" i="6"/>
  <c r="AK826" i="6"/>
  <c r="AL826" i="6"/>
  <c r="AH826" i="6"/>
  <c r="AM826" i="6" s="1"/>
  <c r="AG826" i="6"/>
  <c r="AO826" i="6" s="1"/>
  <c r="AP826" i="6"/>
  <c r="AJ825" i="6"/>
  <c r="AI825" i="6"/>
  <c r="AL825" i="6"/>
  <c r="AH825" i="6"/>
  <c r="AM825" i="6" s="1"/>
  <c r="AG825" i="6"/>
  <c r="AO825" i="6" s="1"/>
  <c r="AP825" i="6"/>
  <c r="AJ821" i="6"/>
  <c r="AI821" i="6"/>
  <c r="AN821" i="6" s="1"/>
  <c r="AL821" i="6"/>
  <c r="AH821" i="6"/>
  <c r="AM821" i="6" s="1"/>
  <c r="AG821" i="6"/>
  <c r="AO821" i="6"/>
  <c r="AP821" i="6"/>
  <c r="AJ820" i="6"/>
  <c r="AI820" i="6"/>
  <c r="AL820" i="6"/>
  <c r="AH820" i="6"/>
  <c r="AM820" i="6" s="1"/>
  <c r="AG820" i="6"/>
  <c r="AO820" i="6"/>
  <c r="AP820" i="6"/>
  <c r="AJ818" i="6"/>
  <c r="AI818" i="6"/>
  <c r="AN818" i="6"/>
  <c r="AK818" i="6"/>
  <c r="AL818" i="6"/>
  <c r="AH818" i="6"/>
  <c r="AM818" i="6" s="1"/>
  <c r="AG818" i="6"/>
  <c r="AO818" i="6" s="1"/>
  <c r="AP818" i="6"/>
  <c r="AJ817" i="6"/>
  <c r="AI817" i="6"/>
  <c r="AK817" i="6"/>
  <c r="AL817" i="6"/>
  <c r="AH817" i="6"/>
  <c r="AM817" i="6"/>
  <c r="AN817" i="6"/>
  <c r="AG817" i="6"/>
  <c r="AO817" i="6" s="1"/>
  <c r="AQ817" i="6" s="1"/>
  <c r="AP817" i="6"/>
  <c r="AJ816" i="6"/>
  <c r="AI816" i="6"/>
  <c r="AK816" i="6"/>
  <c r="AL816" i="6"/>
  <c r="AH816" i="6"/>
  <c r="AM816" i="6" s="1"/>
  <c r="AN816" i="6"/>
  <c r="AG816" i="6"/>
  <c r="AO816" i="6"/>
  <c r="AP816" i="6"/>
  <c r="AJ815" i="6"/>
  <c r="AI815" i="6"/>
  <c r="AN815" i="6" s="1"/>
  <c r="AL815" i="6"/>
  <c r="AH815" i="6"/>
  <c r="AM815" i="6" s="1"/>
  <c r="AG815" i="6"/>
  <c r="AO815" i="6" s="1"/>
  <c r="AP815" i="6"/>
  <c r="AJ813" i="6"/>
  <c r="AI813" i="6"/>
  <c r="AN813" i="6" s="1"/>
  <c r="AL813" i="6"/>
  <c r="AH813" i="6"/>
  <c r="AM813" i="6" s="1"/>
  <c r="AG813" i="6"/>
  <c r="AO813" i="6" s="1"/>
  <c r="AP813" i="6"/>
  <c r="AJ812" i="6"/>
  <c r="AI812" i="6"/>
  <c r="AN812" i="6"/>
  <c r="AK812" i="6"/>
  <c r="AL812" i="6"/>
  <c r="AQ812" i="6"/>
  <c r="AH812" i="6"/>
  <c r="AM812" i="6" s="1"/>
  <c r="AG812" i="6"/>
  <c r="AO812" i="6"/>
  <c r="AP812" i="6"/>
  <c r="AJ811" i="6"/>
  <c r="AI811" i="6"/>
  <c r="AN811" i="6"/>
  <c r="AL811" i="6"/>
  <c r="AH811" i="6"/>
  <c r="AM811" i="6" s="1"/>
  <c r="AG811" i="6"/>
  <c r="AO811" i="6"/>
  <c r="AP811" i="6"/>
  <c r="AJ810" i="6"/>
  <c r="AI810" i="6"/>
  <c r="AL810" i="6"/>
  <c r="AH810" i="6"/>
  <c r="AM810" i="6" s="1"/>
  <c r="AG810" i="6"/>
  <c r="AO810" i="6"/>
  <c r="AP810" i="6"/>
  <c r="AJ809" i="6"/>
  <c r="AI809" i="6"/>
  <c r="AN809" i="6" s="1"/>
  <c r="AK809" i="6"/>
  <c r="AL809" i="6"/>
  <c r="AH809" i="6"/>
  <c r="AM809" i="6" s="1"/>
  <c r="AG809" i="6"/>
  <c r="AO809" i="6" s="1"/>
  <c r="AP809" i="6"/>
  <c r="AJ808" i="6"/>
  <c r="AI808" i="6"/>
  <c r="AN808" i="6"/>
  <c r="AL808" i="6"/>
  <c r="AH808" i="6"/>
  <c r="AM808" i="6" s="1"/>
  <c r="AG808" i="6"/>
  <c r="AO808" i="6"/>
  <c r="AP808" i="6"/>
  <c r="AJ807" i="6"/>
  <c r="AI807" i="6"/>
  <c r="AK807" i="6"/>
  <c r="AL807" i="6"/>
  <c r="AH807" i="6"/>
  <c r="AM807" i="6" s="1"/>
  <c r="AN807" i="6"/>
  <c r="AG807" i="6"/>
  <c r="AO807" i="6" s="1"/>
  <c r="AP807" i="6"/>
  <c r="AJ805" i="6"/>
  <c r="AI805" i="6"/>
  <c r="AK805" i="6"/>
  <c r="AL805" i="6"/>
  <c r="AH805" i="6"/>
  <c r="AM805" i="6" s="1"/>
  <c r="AG805" i="6"/>
  <c r="AO805" i="6"/>
  <c r="AP805" i="6"/>
  <c r="AJ804" i="6"/>
  <c r="AI804" i="6"/>
  <c r="AK804" i="6"/>
  <c r="AL804" i="6"/>
  <c r="AH804" i="6"/>
  <c r="AM804" i="6"/>
  <c r="AN804" i="6"/>
  <c r="AG804" i="6"/>
  <c r="AO804" i="6" s="1"/>
  <c r="AP804" i="6"/>
  <c r="AJ802" i="6"/>
  <c r="AI802" i="6"/>
  <c r="AK802" i="6" s="1"/>
  <c r="AN802" i="6"/>
  <c r="AH802" i="6"/>
  <c r="AM802" i="6"/>
  <c r="AG802" i="6"/>
  <c r="AO802" i="6"/>
  <c r="AP802" i="6"/>
  <c r="AJ797" i="6"/>
  <c r="AI797" i="6"/>
  <c r="AN797" i="6"/>
  <c r="AL797" i="6"/>
  <c r="AH797" i="6"/>
  <c r="AM797" i="6"/>
  <c r="AG797" i="6"/>
  <c r="AO797" i="6" s="1"/>
  <c r="AP797" i="6"/>
  <c r="AJ787" i="6"/>
  <c r="AI787" i="6"/>
  <c r="AH787" i="6"/>
  <c r="AM787" i="6" s="1"/>
  <c r="AG787" i="6"/>
  <c r="AO787" i="6" s="1"/>
  <c r="AP787" i="6"/>
  <c r="AJ782" i="6"/>
  <c r="AI782" i="6"/>
  <c r="AL782" i="6"/>
  <c r="AH782" i="6"/>
  <c r="AM782" i="6"/>
  <c r="AG782" i="6"/>
  <c r="AO782" i="6"/>
  <c r="AP782" i="6"/>
  <c r="AJ779" i="6"/>
  <c r="AI779" i="6"/>
  <c r="AN779" i="6" s="1"/>
  <c r="AK779" i="6"/>
  <c r="AL779" i="6"/>
  <c r="AH779" i="6"/>
  <c r="AM779" i="6"/>
  <c r="AG779" i="6"/>
  <c r="AO779" i="6"/>
  <c r="AP779" i="6"/>
  <c r="AJ778" i="6"/>
  <c r="AI778" i="6"/>
  <c r="AN778" i="6" s="1"/>
  <c r="AL778" i="6"/>
  <c r="AH778" i="6"/>
  <c r="AM778" i="6"/>
  <c r="AG778" i="6"/>
  <c r="AO778" i="6"/>
  <c r="AP778" i="6"/>
  <c r="AJ777" i="6"/>
  <c r="AI777" i="6"/>
  <c r="AK777" i="6"/>
  <c r="AN777" i="6"/>
  <c r="AL777" i="6"/>
  <c r="AH777" i="6"/>
  <c r="AM777" i="6" s="1"/>
  <c r="AG777" i="6"/>
  <c r="AO777" i="6" s="1"/>
  <c r="AP777" i="6"/>
  <c r="AJ771" i="6"/>
  <c r="AI771" i="6"/>
  <c r="AL771" i="6"/>
  <c r="AH771" i="6"/>
  <c r="AM771" i="6"/>
  <c r="AG771" i="6"/>
  <c r="AO771" i="6"/>
  <c r="AP771" i="6"/>
  <c r="AJ770" i="6"/>
  <c r="AI770" i="6"/>
  <c r="AK770" i="6" s="1"/>
  <c r="AL770" i="6"/>
  <c r="AH770" i="6"/>
  <c r="AM770" i="6" s="1"/>
  <c r="AN770" i="6"/>
  <c r="AG770" i="6"/>
  <c r="AO770" i="6"/>
  <c r="AP770" i="6"/>
  <c r="AJ761" i="6"/>
  <c r="AI761" i="6"/>
  <c r="AN761" i="6" s="1"/>
  <c r="AK761" i="6"/>
  <c r="AQ761" i="6" s="1"/>
  <c r="AL761" i="6"/>
  <c r="AH761" i="6"/>
  <c r="AM761" i="6" s="1"/>
  <c r="AG761" i="6"/>
  <c r="AO761" i="6" s="1"/>
  <c r="AP761" i="6"/>
  <c r="AJ760" i="6"/>
  <c r="AI760" i="6"/>
  <c r="AN760" i="6" s="1"/>
  <c r="AL760" i="6"/>
  <c r="AH760" i="6"/>
  <c r="AM760" i="6" s="1"/>
  <c r="AG760" i="6"/>
  <c r="AO760" i="6" s="1"/>
  <c r="AP760" i="6"/>
  <c r="AJ759" i="6"/>
  <c r="AI759" i="6"/>
  <c r="AK759" i="6" s="1"/>
  <c r="AL759" i="6"/>
  <c r="AH759" i="6"/>
  <c r="AM759" i="6"/>
  <c r="AN759" i="6"/>
  <c r="AG759" i="6"/>
  <c r="AO759" i="6" s="1"/>
  <c r="AP759" i="6"/>
  <c r="AJ758" i="6"/>
  <c r="AI758" i="6"/>
  <c r="AL758" i="6"/>
  <c r="AH758" i="6"/>
  <c r="AM758" i="6" s="1"/>
  <c r="AG758" i="6"/>
  <c r="AO758" i="6"/>
  <c r="AP758" i="6"/>
  <c r="AJ757" i="6"/>
  <c r="AI757" i="6"/>
  <c r="AL757" i="6"/>
  <c r="AH757" i="6"/>
  <c r="AM757" i="6"/>
  <c r="AG757" i="6"/>
  <c r="AO757" i="6" s="1"/>
  <c r="AP757" i="6"/>
  <c r="AJ752" i="6"/>
  <c r="AI752" i="6"/>
  <c r="AN752" i="6" s="1"/>
  <c r="AQ752" i="6" s="1"/>
  <c r="AR752" i="6" s="1"/>
  <c r="AK752" i="6"/>
  <c r="AL752" i="6"/>
  <c r="AH752" i="6"/>
  <c r="AM752" i="6" s="1"/>
  <c r="AG752" i="6"/>
  <c r="AO752" i="6"/>
  <c r="AP752" i="6"/>
  <c r="AJ749" i="6"/>
  <c r="AI749" i="6"/>
  <c r="AL749" i="6"/>
  <c r="AH749" i="6"/>
  <c r="AM749" i="6"/>
  <c r="AG749" i="6"/>
  <c r="AO749" i="6" s="1"/>
  <c r="AP749" i="6"/>
  <c r="AJ731" i="6"/>
  <c r="AI731" i="6"/>
  <c r="AK731" i="6"/>
  <c r="AL731" i="6"/>
  <c r="AH731" i="6"/>
  <c r="AM731" i="6" s="1"/>
  <c r="AN731" i="6"/>
  <c r="AG731" i="6"/>
  <c r="AO731" i="6" s="1"/>
  <c r="AQ731" i="6" s="1"/>
  <c r="AP731" i="6"/>
  <c r="AJ730" i="6"/>
  <c r="AI730" i="6"/>
  <c r="AK730" i="6" s="1"/>
  <c r="AL730" i="6"/>
  <c r="AH730" i="6"/>
  <c r="AM730" i="6" s="1"/>
  <c r="AN730" i="6"/>
  <c r="AG730" i="6"/>
  <c r="AO730" i="6"/>
  <c r="AP730" i="6"/>
  <c r="AJ729" i="6"/>
  <c r="AI729" i="6"/>
  <c r="AL729" i="6"/>
  <c r="AH729" i="6"/>
  <c r="AM729" i="6"/>
  <c r="AG729" i="6"/>
  <c r="AO729" i="6" s="1"/>
  <c r="AP729" i="6"/>
  <c r="AJ728" i="6"/>
  <c r="AQ728" i="6" s="1"/>
  <c r="AI728" i="6"/>
  <c r="AN728" i="6" s="1"/>
  <c r="AK728" i="6"/>
  <c r="AL728" i="6"/>
  <c r="AH728" i="6"/>
  <c r="AM728" i="6"/>
  <c r="AG728" i="6"/>
  <c r="AO728" i="6"/>
  <c r="AP728" i="6"/>
  <c r="AJ727" i="6"/>
  <c r="AI727" i="6"/>
  <c r="AK727" i="6"/>
  <c r="AL727" i="6"/>
  <c r="AH727" i="6"/>
  <c r="AM727" i="6"/>
  <c r="AG727" i="6"/>
  <c r="AO727" i="6"/>
  <c r="AP727" i="6"/>
  <c r="AJ726" i="6"/>
  <c r="AI726" i="6"/>
  <c r="AL726" i="6"/>
  <c r="AH726" i="6"/>
  <c r="AM726" i="6" s="1"/>
  <c r="AG726" i="6"/>
  <c r="AO726" i="6" s="1"/>
  <c r="AQ726" i="6" s="1"/>
  <c r="AP726" i="6"/>
  <c r="AJ725" i="6"/>
  <c r="AI725" i="6"/>
  <c r="AN725" i="6"/>
  <c r="AK725" i="6"/>
  <c r="AL725" i="6"/>
  <c r="AH725" i="6"/>
  <c r="AM725" i="6" s="1"/>
  <c r="AG725" i="6"/>
  <c r="AO725" i="6" s="1"/>
  <c r="AP725" i="6"/>
  <c r="AJ724" i="6"/>
  <c r="AI724" i="6"/>
  <c r="AL724" i="6"/>
  <c r="AH724" i="6"/>
  <c r="AM724" i="6"/>
  <c r="AG724" i="6"/>
  <c r="AO724" i="6"/>
  <c r="AP724" i="6"/>
  <c r="AJ723" i="6"/>
  <c r="AI723" i="6"/>
  <c r="AN723" i="6" s="1"/>
  <c r="AL723" i="6"/>
  <c r="AH723" i="6"/>
  <c r="AM723" i="6" s="1"/>
  <c r="AQ723" i="6" s="1"/>
  <c r="AG723" i="6"/>
  <c r="AO723" i="6" s="1"/>
  <c r="AP723" i="6"/>
  <c r="AJ722" i="6"/>
  <c r="AI722" i="6"/>
  <c r="AL722" i="6"/>
  <c r="AH722" i="6"/>
  <c r="AM722" i="6" s="1"/>
  <c r="AG722" i="6"/>
  <c r="AO722" i="6"/>
  <c r="AP722" i="6"/>
  <c r="AJ718" i="6"/>
  <c r="AI718" i="6"/>
  <c r="AL718" i="6"/>
  <c r="AH718" i="6"/>
  <c r="AM718" i="6" s="1"/>
  <c r="AG718" i="6"/>
  <c r="AO718" i="6"/>
  <c r="AP718" i="6"/>
  <c r="AJ716" i="6"/>
  <c r="AI716" i="6"/>
  <c r="AN716" i="6"/>
  <c r="AL716" i="6"/>
  <c r="AH716" i="6"/>
  <c r="AM716" i="6" s="1"/>
  <c r="AG716" i="6"/>
  <c r="AO716" i="6"/>
  <c r="AP716" i="6"/>
  <c r="AJ715" i="6"/>
  <c r="AI715" i="6"/>
  <c r="AN715" i="6" s="1"/>
  <c r="AL715" i="6"/>
  <c r="AH715" i="6"/>
  <c r="AM715" i="6"/>
  <c r="AG715" i="6"/>
  <c r="AO715" i="6" s="1"/>
  <c r="AP715" i="6"/>
  <c r="AJ714" i="6"/>
  <c r="AI714" i="6"/>
  <c r="AK714" i="6"/>
  <c r="AL714" i="6"/>
  <c r="AH714" i="6"/>
  <c r="AM714" i="6" s="1"/>
  <c r="AN714" i="6"/>
  <c r="AG714" i="6"/>
  <c r="AO714" i="6"/>
  <c r="AP714" i="6"/>
  <c r="AJ713" i="6"/>
  <c r="AI713" i="6"/>
  <c r="AK713" i="6"/>
  <c r="AH713" i="6"/>
  <c r="AM713" i="6" s="1"/>
  <c r="AN713" i="6"/>
  <c r="AG713" i="6"/>
  <c r="AO713" i="6"/>
  <c r="AP713" i="6"/>
  <c r="AJ709" i="6"/>
  <c r="AI709" i="6"/>
  <c r="AL709" i="6"/>
  <c r="AH709" i="6"/>
  <c r="AM709" i="6" s="1"/>
  <c r="AG709" i="6"/>
  <c r="AO709" i="6"/>
  <c r="AP709" i="6"/>
  <c r="AJ708" i="6"/>
  <c r="AI708" i="6"/>
  <c r="AN708" i="6" s="1"/>
  <c r="AK708" i="6"/>
  <c r="AQ708" i="6" s="1"/>
  <c r="AR708" i="6" s="1"/>
  <c r="AL708" i="6"/>
  <c r="AH708" i="6"/>
  <c r="AM708" i="6"/>
  <c r="AG708" i="6"/>
  <c r="AO708" i="6" s="1"/>
  <c r="AP708" i="6"/>
  <c r="AJ705" i="6"/>
  <c r="AI705" i="6"/>
  <c r="AN705" i="6" s="1"/>
  <c r="AH705" i="6"/>
  <c r="AM705" i="6"/>
  <c r="AG705" i="6"/>
  <c r="AO705" i="6"/>
  <c r="AP705" i="6"/>
  <c r="AJ704" i="6"/>
  <c r="AI704" i="6"/>
  <c r="AK704" i="6" s="1"/>
  <c r="AH704" i="6"/>
  <c r="AM704" i="6"/>
  <c r="AG704" i="6"/>
  <c r="AO704" i="6"/>
  <c r="AP704" i="6"/>
  <c r="AJ703" i="6"/>
  <c r="AI703" i="6"/>
  <c r="AL703" i="6"/>
  <c r="AH703" i="6"/>
  <c r="AM703" i="6"/>
  <c r="AG703" i="6"/>
  <c r="AO703" i="6" s="1"/>
  <c r="AP703" i="6"/>
  <c r="AJ702" i="6"/>
  <c r="AI702" i="6"/>
  <c r="AN702" i="6" s="1"/>
  <c r="AK702" i="6"/>
  <c r="AL702" i="6"/>
  <c r="AH702" i="6"/>
  <c r="AM702" i="6"/>
  <c r="AG702" i="6"/>
  <c r="AO702" i="6"/>
  <c r="AP702" i="6"/>
  <c r="AJ698" i="6"/>
  <c r="AI698" i="6"/>
  <c r="AN698" i="6" s="1"/>
  <c r="AK698" i="6"/>
  <c r="AL698" i="6"/>
  <c r="AH698" i="6"/>
  <c r="AM698" i="6"/>
  <c r="AG698" i="6"/>
  <c r="AO698" i="6" s="1"/>
  <c r="AP698" i="6"/>
  <c r="AJ696" i="6"/>
  <c r="AI696" i="6"/>
  <c r="AL696" i="6"/>
  <c r="AH696" i="6"/>
  <c r="AM696" i="6"/>
  <c r="AG696" i="6"/>
  <c r="AO696" i="6" s="1"/>
  <c r="AP696" i="6"/>
  <c r="AJ695" i="6"/>
  <c r="AI695" i="6"/>
  <c r="AN695" i="6" s="1"/>
  <c r="AK695" i="6"/>
  <c r="AL695" i="6"/>
  <c r="AH695" i="6"/>
  <c r="AM695" i="6" s="1"/>
  <c r="AG695" i="6"/>
  <c r="AO695" i="6" s="1"/>
  <c r="AP695" i="6"/>
  <c r="AJ694" i="6"/>
  <c r="AI694" i="6"/>
  <c r="AN694" i="6"/>
  <c r="AL694" i="6"/>
  <c r="AH694" i="6"/>
  <c r="AM694" i="6"/>
  <c r="AG694" i="6"/>
  <c r="AO694" i="6" s="1"/>
  <c r="AP694" i="6"/>
  <c r="AJ693" i="6"/>
  <c r="AI693" i="6"/>
  <c r="AN693" i="6" s="1"/>
  <c r="AK693" i="6"/>
  <c r="AL693" i="6"/>
  <c r="AH693" i="6"/>
  <c r="AM693" i="6"/>
  <c r="AG693" i="6"/>
  <c r="AO693" i="6" s="1"/>
  <c r="AP693" i="6"/>
  <c r="AJ688" i="6"/>
  <c r="AI688" i="6"/>
  <c r="AN688" i="6" s="1"/>
  <c r="AL688" i="6"/>
  <c r="AH688" i="6"/>
  <c r="AM688" i="6"/>
  <c r="AG688" i="6"/>
  <c r="AO688" i="6"/>
  <c r="AP688" i="6"/>
  <c r="AJ687" i="6"/>
  <c r="AI687" i="6"/>
  <c r="AK687" i="6" s="1"/>
  <c r="AH687" i="6"/>
  <c r="AM687" i="6"/>
  <c r="AG687" i="6"/>
  <c r="AO687" i="6" s="1"/>
  <c r="AP687" i="6"/>
  <c r="AJ683" i="6"/>
  <c r="AI683" i="6"/>
  <c r="AK683" i="6"/>
  <c r="AL683" i="6"/>
  <c r="AH683" i="6"/>
  <c r="AM683" i="6" s="1"/>
  <c r="AN683" i="6"/>
  <c r="AG683" i="6"/>
  <c r="AO683" i="6"/>
  <c r="AP683" i="6"/>
  <c r="AJ674" i="6"/>
  <c r="AI674" i="6"/>
  <c r="AK674" i="6"/>
  <c r="AH674" i="6"/>
  <c r="AM674" i="6" s="1"/>
  <c r="AN674" i="6"/>
  <c r="AG674" i="6"/>
  <c r="AO674" i="6"/>
  <c r="AP674" i="6"/>
  <c r="AJ669" i="6"/>
  <c r="AQ669" i="6" s="1"/>
  <c r="AR669" i="6" s="1"/>
  <c r="AI669" i="6"/>
  <c r="AK669" i="6" s="1"/>
  <c r="AL669" i="6"/>
  <c r="AH669" i="6"/>
  <c r="AM669" i="6"/>
  <c r="AN669" i="6"/>
  <c r="AG669" i="6"/>
  <c r="AO669" i="6" s="1"/>
  <c r="AP669" i="6"/>
  <c r="AJ667" i="6"/>
  <c r="AI667" i="6"/>
  <c r="AH667" i="6"/>
  <c r="AM667" i="6"/>
  <c r="AG667" i="6"/>
  <c r="AO667" i="6"/>
  <c r="AP667" i="6"/>
  <c r="AJ663" i="6"/>
  <c r="AI663" i="6"/>
  <c r="AN663" i="6" s="1"/>
  <c r="AL663" i="6"/>
  <c r="AH663" i="6"/>
  <c r="AM663" i="6"/>
  <c r="AG663" i="6"/>
  <c r="AO663" i="6"/>
  <c r="AP663" i="6"/>
  <c r="AJ660" i="6"/>
  <c r="AI660" i="6"/>
  <c r="AN660" i="6" s="1"/>
  <c r="AL660" i="6"/>
  <c r="AH660" i="6"/>
  <c r="AM660" i="6" s="1"/>
  <c r="AG660" i="6"/>
  <c r="AO660" i="6" s="1"/>
  <c r="AP660" i="6"/>
  <c r="AJ659" i="6"/>
  <c r="AI659" i="6"/>
  <c r="AH659" i="6"/>
  <c r="AM659" i="6" s="1"/>
  <c r="AG659" i="6"/>
  <c r="AO659" i="6" s="1"/>
  <c r="AP659" i="6"/>
  <c r="AJ658" i="6"/>
  <c r="AI658" i="6"/>
  <c r="AN658" i="6" s="1"/>
  <c r="AL658" i="6"/>
  <c r="AH658" i="6"/>
  <c r="AM658" i="6"/>
  <c r="AG658" i="6"/>
  <c r="AO658" i="6" s="1"/>
  <c r="AP658" i="6"/>
  <c r="AJ648" i="6"/>
  <c r="AI648" i="6"/>
  <c r="AL648" i="6"/>
  <c r="AH648" i="6"/>
  <c r="AM648" i="6" s="1"/>
  <c r="AG648" i="6"/>
  <c r="AO648" i="6" s="1"/>
  <c r="AP648" i="6"/>
  <c r="AJ647" i="6"/>
  <c r="AQ647" i="6" s="1"/>
  <c r="AI647" i="6"/>
  <c r="AN647" i="6" s="1"/>
  <c r="AK647" i="6"/>
  <c r="AH647" i="6"/>
  <c r="AM647" i="6"/>
  <c r="AG647" i="6"/>
  <c r="AO647" i="6" s="1"/>
  <c r="AP647" i="6"/>
  <c r="AJ637" i="6"/>
  <c r="AI637" i="6"/>
  <c r="AK637" i="6"/>
  <c r="AN637" i="6"/>
  <c r="AH637" i="6"/>
  <c r="AM637" i="6"/>
  <c r="AG637" i="6"/>
  <c r="AO637" i="6"/>
  <c r="AP637" i="6"/>
  <c r="AJ636" i="6"/>
  <c r="AI636" i="6"/>
  <c r="AN636" i="6" s="1"/>
  <c r="AK636" i="6"/>
  <c r="AH636" i="6"/>
  <c r="AM636" i="6"/>
  <c r="AG636" i="6"/>
  <c r="AO636" i="6" s="1"/>
  <c r="AP636" i="6"/>
  <c r="AJ635" i="6"/>
  <c r="AI635" i="6"/>
  <c r="AK635" i="6"/>
  <c r="AL635" i="6"/>
  <c r="AH635" i="6"/>
  <c r="AM635" i="6" s="1"/>
  <c r="AN635" i="6"/>
  <c r="AG635" i="6"/>
  <c r="AO635" i="6"/>
  <c r="AP635" i="6"/>
  <c r="AJ613" i="6"/>
  <c r="AI613" i="6"/>
  <c r="AN613" i="6" s="1"/>
  <c r="AH613" i="6"/>
  <c r="AM613" i="6"/>
  <c r="AG613" i="6"/>
  <c r="AO613" i="6" s="1"/>
  <c r="AQ613" i="6" s="1"/>
  <c r="AP613" i="6"/>
  <c r="AJ612" i="6"/>
  <c r="AI612" i="6"/>
  <c r="AN612" i="6" s="1"/>
  <c r="AH612" i="6"/>
  <c r="AM612" i="6"/>
  <c r="AG612" i="6"/>
  <c r="AO612" i="6"/>
  <c r="AP612" i="6"/>
  <c r="AJ610" i="6"/>
  <c r="AI610" i="6"/>
  <c r="AH610" i="6"/>
  <c r="AM610" i="6"/>
  <c r="AG610" i="6"/>
  <c r="AO610" i="6" s="1"/>
  <c r="AP610" i="6"/>
  <c r="AJ609" i="6"/>
  <c r="AI609" i="6"/>
  <c r="AK609" i="6"/>
  <c r="AL609" i="6"/>
  <c r="AH609" i="6"/>
  <c r="AM609" i="6" s="1"/>
  <c r="AG609" i="6"/>
  <c r="AO609" i="6"/>
  <c r="AP609" i="6"/>
  <c r="AJ608" i="6"/>
  <c r="AI608" i="6"/>
  <c r="AK608" i="6"/>
  <c r="AL608" i="6"/>
  <c r="AH608" i="6"/>
  <c r="AM608" i="6"/>
  <c r="AN608" i="6"/>
  <c r="AG608" i="6"/>
  <c r="AO608" i="6" s="1"/>
  <c r="AP608" i="6"/>
  <c r="AJ603" i="6"/>
  <c r="AI603" i="6"/>
  <c r="AN603" i="6" s="1"/>
  <c r="AL603" i="6"/>
  <c r="AH603" i="6"/>
  <c r="AM603" i="6" s="1"/>
  <c r="AG603" i="6"/>
  <c r="AO603" i="6"/>
  <c r="AP603" i="6"/>
  <c r="AJ594" i="6"/>
  <c r="AI594" i="6"/>
  <c r="AH594" i="6"/>
  <c r="AM594" i="6"/>
  <c r="AG594" i="6"/>
  <c r="AO594" i="6"/>
  <c r="AP594" i="6"/>
  <c r="AJ593" i="6"/>
  <c r="AI593" i="6"/>
  <c r="AN593" i="6"/>
  <c r="AK593" i="6"/>
  <c r="AL593" i="6"/>
  <c r="AH593" i="6"/>
  <c r="AM593" i="6" s="1"/>
  <c r="AG593" i="6"/>
  <c r="AO593" i="6" s="1"/>
  <c r="AQ593" i="6" s="1"/>
  <c r="AP593" i="6"/>
  <c r="AJ592" i="6"/>
  <c r="AQ592" i="6" s="1"/>
  <c r="AI592" i="6"/>
  <c r="AN592" i="6"/>
  <c r="AK592" i="6"/>
  <c r="AL592" i="6"/>
  <c r="AH592" i="6"/>
  <c r="AM592" i="6" s="1"/>
  <c r="AG592" i="6"/>
  <c r="AO592" i="6" s="1"/>
  <c r="AP592" i="6"/>
  <c r="AJ591" i="6"/>
  <c r="AI591" i="6"/>
  <c r="AN591" i="6" s="1"/>
  <c r="AL591" i="6"/>
  <c r="AH591" i="6"/>
  <c r="AM591" i="6" s="1"/>
  <c r="AG591" i="6"/>
  <c r="AO591" i="6" s="1"/>
  <c r="AP591" i="6"/>
  <c r="AJ587" i="6"/>
  <c r="AI587" i="6"/>
  <c r="AN587" i="6" s="1"/>
  <c r="AH587" i="6"/>
  <c r="AM587" i="6"/>
  <c r="AG587" i="6"/>
  <c r="AO587" i="6" s="1"/>
  <c r="AP587" i="6"/>
  <c r="AJ586" i="6"/>
  <c r="AI586" i="6"/>
  <c r="AK586" i="6" s="1"/>
  <c r="AH586" i="6"/>
  <c r="AM586" i="6" s="1"/>
  <c r="AN586" i="6"/>
  <c r="AG586" i="6"/>
  <c r="AO586" i="6" s="1"/>
  <c r="AP586" i="6"/>
  <c r="AJ581" i="6"/>
  <c r="AI581" i="6"/>
  <c r="AH581" i="6"/>
  <c r="AM581" i="6" s="1"/>
  <c r="AG581" i="6"/>
  <c r="AO581" i="6" s="1"/>
  <c r="AP581" i="6"/>
  <c r="AJ580" i="6"/>
  <c r="AI580" i="6"/>
  <c r="AK580" i="6" s="1"/>
  <c r="AN580" i="6"/>
  <c r="AL580" i="6"/>
  <c r="AH580" i="6"/>
  <c r="AM580" i="6"/>
  <c r="AG580" i="6"/>
  <c r="AO580" i="6" s="1"/>
  <c r="AP580" i="6"/>
  <c r="AJ579" i="6"/>
  <c r="AI579" i="6"/>
  <c r="AL579" i="6"/>
  <c r="AH579" i="6"/>
  <c r="AM579" i="6" s="1"/>
  <c r="AG579" i="6"/>
  <c r="AO579" i="6"/>
  <c r="AP579" i="6"/>
  <c r="AJ573" i="6"/>
  <c r="AI573" i="6"/>
  <c r="AK573" i="6"/>
  <c r="AH573" i="6"/>
  <c r="AM573" i="6"/>
  <c r="AN573" i="6"/>
  <c r="AG573" i="6"/>
  <c r="AO573" i="6"/>
  <c r="AP573" i="6"/>
  <c r="AJ565" i="6"/>
  <c r="AI565" i="6"/>
  <c r="AN565" i="6" s="1"/>
  <c r="AK565" i="6"/>
  <c r="AL565" i="6"/>
  <c r="AH565" i="6"/>
  <c r="AM565" i="6" s="1"/>
  <c r="AG565" i="6"/>
  <c r="AO565" i="6"/>
  <c r="AP565" i="6"/>
  <c r="AJ561" i="6"/>
  <c r="AI561" i="6"/>
  <c r="AK561" i="6" s="1"/>
  <c r="AQ561" i="6" s="1"/>
  <c r="AR561" i="6" s="1"/>
  <c r="AH561" i="6"/>
  <c r="AM561" i="6" s="1"/>
  <c r="AN561" i="6"/>
  <c r="AG561" i="6"/>
  <c r="AO561" i="6" s="1"/>
  <c r="AP561" i="6"/>
  <c r="AJ555" i="6"/>
  <c r="AI555" i="6"/>
  <c r="AN555" i="6" s="1"/>
  <c r="AK555" i="6"/>
  <c r="AH555" i="6"/>
  <c r="AM555" i="6" s="1"/>
  <c r="AG555" i="6"/>
  <c r="AO555" i="6" s="1"/>
  <c r="AP555" i="6"/>
  <c r="AJ551" i="6"/>
  <c r="AI551" i="6"/>
  <c r="AK551" i="6"/>
  <c r="AL551" i="6"/>
  <c r="AH551" i="6"/>
  <c r="AM551" i="6"/>
  <c r="AN551" i="6"/>
  <c r="AG551" i="6"/>
  <c r="AO551" i="6" s="1"/>
  <c r="AP551" i="6"/>
  <c r="AJ547" i="6"/>
  <c r="AQ547" i="6" s="1"/>
  <c r="AI547" i="6"/>
  <c r="AN547" i="6" s="1"/>
  <c r="AH547" i="6"/>
  <c r="AM547" i="6" s="1"/>
  <c r="AG547" i="6"/>
  <c r="AO547" i="6" s="1"/>
  <c r="AP547" i="6"/>
  <c r="AJ546" i="6"/>
  <c r="AI546" i="6"/>
  <c r="AN546" i="6" s="1"/>
  <c r="AL546" i="6"/>
  <c r="AH546" i="6"/>
  <c r="AM546" i="6" s="1"/>
  <c r="AG546" i="6"/>
  <c r="AO546" i="6" s="1"/>
  <c r="AP546" i="6"/>
  <c r="AJ545" i="6"/>
  <c r="AI545" i="6"/>
  <c r="AL545" i="6"/>
  <c r="AH545" i="6"/>
  <c r="AM545" i="6" s="1"/>
  <c r="AG545" i="6"/>
  <c r="AO545" i="6"/>
  <c r="AP545" i="6"/>
  <c r="AJ540" i="6"/>
  <c r="AI540" i="6"/>
  <c r="AL540" i="6"/>
  <c r="AH540" i="6"/>
  <c r="AM540" i="6" s="1"/>
  <c r="AG540" i="6"/>
  <c r="AO540" i="6" s="1"/>
  <c r="AP540" i="6"/>
  <c r="AJ531" i="6"/>
  <c r="AQ531" i="6" s="1"/>
  <c r="AI531" i="6"/>
  <c r="AL531" i="6"/>
  <c r="AH531" i="6"/>
  <c r="AM531" i="6"/>
  <c r="AG531" i="6"/>
  <c r="AO531" i="6"/>
  <c r="AP531" i="6"/>
  <c r="AJ530" i="6"/>
  <c r="AI530" i="6"/>
  <c r="AH530" i="6"/>
  <c r="AM530" i="6"/>
  <c r="AG530" i="6"/>
  <c r="AO530" i="6" s="1"/>
  <c r="AP530" i="6"/>
  <c r="AJ522" i="6"/>
  <c r="AI522" i="6"/>
  <c r="AL522" i="6"/>
  <c r="AH522" i="6"/>
  <c r="AM522" i="6"/>
  <c r="AG522" i="6"/>
  <c r="AO522" i="6" s="1"/>
  <c r="AP522" i="6"/>
  <c r="AJ520" i="6"/>
  <c r="AI520" i="6"/>
  <c r="AL520" i="6"/>
  <c r="AH520" i="6"/>
  <c r="AM520" i="6" s="1"/>
  <c r="AG520" i="6"/>
  <c r="AO520" i="6" s="1"/>
  <c r="AP520" i="6"/>
  <c r="AJ519" i="6"/>
  <c r="AI519" i="6"/>
  <c r="AN519" i="6" s="1"/>
  <c r="AL519" i="6"/>
  <c r="AH519" i="6"/>
  <c r="AM519" i="6" s="1"/>
  <c r="AG519" i="6"/>
  <c r="AO519" i="6" s="1"/>
  <c r="AP519" i="6"/>
  <c r="AJ518" i="6"/>
  <c r="AI518" i="6"/>
  <c r="AN518" i="6"/>
  <c r="AH518" i="6"/>
  <c r="AM518" i="6" s="1"/>
  <c r="AG518" i="6"/>
  <c r="AO518" i="6"/>
  <c r="AP518" i="6"/>
  <c r="AJ514" i="6"/>
  <c r="AI514" i="6"/>
  <c r="AK514" i="6" s="1"/>
  <c r="AN514" i="6"/>
  <c r="AH514" i="6"/>
  <c r="AM514" i="6" s="1"/>
  <c r="AG514" i="6"/>
  <c r="AO514" i="6"/>
  <c r="AQ514" i="6" s="1"/>
  <c r="AR514" i="6" s="1"/>
  <c r="AP514" i="6"/>
  <c r="AJ512" i="6"/>
  <c r="AI512" i="6"/>
  <c r="AK512" i="6"/>
  <c r="AN512" i="6"/>
  <c r="AL512" i="6"/>
  <c r="AH512" i="6"/>
  <c r="AM512" i="6" s="1"/>
  <c r="AG512" i="6"/>
  <c r="AO512" i="6" s="1"/>
  <c r="AP512" i="6"/>
  <c r="AJ511" i="6"/>
  <c r="AI511" i="6"/>
  <c r="AN511" i="6" s="1"/>
  <c r="AH511" i="6"/>
  <c r="AM511" i="6"/>
  <c r="AG511" i="6"/>
  <c r="AO511" i="6"/>
  <c r="AP511" i="6"/>
  <c r="AJ509" i="6"/>
  <c r="AI509" i="6"/>
  <c r="AN509" i="6"/>
  <c r="AL509" i="6"/>
  <c r="AH509" i="6"/>
  <c r="AM509" i="6" s="1"/>
  <c r="AG509" i="6"/>
  <c r="AO509" i="6"/>
  <c r="AP509" i="6"/>
  <c r="AJ506" i="6"/>
  <c r="AQ506" i="6" s="1"/>
  <c r="AI506" i="6"/>
  <c r="AN506" i="6" s="1"/>
  <c r="AH506" i="6"/>
  <c r="AM506" i="6" s="1"/>
  <c r="AG506" i="6"/>
  <c r="AO506" i="6"/>
  <c r="AP506" i="6"/>
  <c r="AJ505" i="6"/>
  <c r="AI505" i="6"/>
  <c r="AH505" i="6"/>
  <c r="AM505" i="6"/>
  <c r="AG505" i="6"/>
  <c r="AO505" i="6"/>
  <c r="AP505" i="6"/>
  <c r="AJ502" i="6"/>
  <c r="AI502" i="6"/>
  <c r="AN502" i="6" s="1"/>
  <c r="AK502" i="6"/>
  <c r="AH502" i="6"/>
  <c r="AM502" i="6" s="1"/>
  <c r="AG502" i="6"/>
  <c r="AO502" i="6"/>
  <c r="AP502" i="6"/>
  <c r="AJ501" i="6"/>
  <c r="AI501" i="6"/>
  <c r="AL501" i="6"/>
  <c r="AH501" i="6"/>
  <c r="AM501" i="6"/>
  <c r="AG501" i="6"/>
  <c r="AO501" i="6" s="1"/>
  <c r="AP501" i="6"/>
  <c r="AJ500" i="6"/>
  <c r="AI500" i="6"/>
  <c r="AN500" i="6" s="1"/>
  <c r="AL500" i="6"/>
  <c r="AH500" i="6"/>
  <c r="AM500" i="6" s="1"/>
  <c r="AG500" i="6"/>
  <c r="AO500" i="6" s="1"/>
  <c r="AP500" i="6"/>
  <c r="AJ498" i="6"/>
  <c r="AI498" i="6"/>
  <c r="AN498" i="6" s="1"/>
  <c r="AK498" i="6"/>
  <c r="AQ498" i="6" s="1"/>
  <c r="AH498" i="6"/>
  <c r="AM498" i="6"/>
  <c r="AG498" i="6"/>
  <c r="AO498" i="6"/>
  <c r="AP498" i="6"/>
  <c r="AJ497" i="6"/>
  <c r="AI497" i="6"/>
  <c r="AN497" i="6"/>
  <c r="AH497" i="6"/>
  <c r="AM497" i="6"/>
  <c r="AG497" i="6"/>
  <c r="AO497" i="6" s="1"/>
  <c r="AP497" i="6"/>
  <c r="AJ496" i="6"/>
  <c r="AI496" i="6"/>
  <c r="AK496" i="6"/>
  <c r="AH496" i="6"/>
  <c r="AM496" i="6" s="1"/>
  <c r="AN496" i="6"/>
  <c r="AG496" i="6"/>
  <c r="AO496" i="6" s="1"/>
  <c r="AP496" i="6"/>
  <c r="AJ495" i="6"/>
  <c r="AI495" i="6"/>
  <c r="AL495" i="6"/>
  <c r="AH495" i="6"/>
  <c r="AM495" i="6"/>
  <c r="AG495" i="6"/>
  <c r="AO495" i="6" s="1"/>
  <c r="AP495" i="6"/>
  <c r="AJ491" i="6"/>
  <c r="AI491" i="6"/>
  <c r="AK491" i="6"/>
  <c r="AL491" i="6"/>
  <c r="AH491" i="6"/>
  <c r="AM491" i="6" s="1"/>
  <c r="AN491" i="6"/>
  <c r="AG491" i="6"/>
  <c r="AO491" i="6" s="1"/>
  <c r="AP491" i="6"/>
  <c r="AJ490" i="6"/>
  <c r="AI490" i="6"/>
  <c r="AN490" i="6" s="1"/>
  <c r="AK490" i="6"/>
  <c r="AL490" i="6"/>
  <c r="AH490" i="6"/>
  <c r="AM490" i="6" s="1"/>
  <c r="AG490" i="6"/>
  <c r="AO490" i="6"/>
  <c r="AP490" i="6"/>
  <c r="AJ489" i="6"/>
  <c r="AI489" i="6"/>
  <c r="AK489" i="6"/>
  <c r="AL489" i="6"/>
  <c r="AH489" i="6"/>
  <c r="AM489" i="6"/>
  <c r="AN489" i="6"/>
  <c r="AG489" i="6"/>
  <c r="AO489" i="6"/>
  <c r="AP489" i="6"/>
  <c r="AJ485" i="6"/>
  <c r="AI485" i="6"/>
  <c r="AK485" i="6" s="1"/>
  <c r="AH485" i="6"/>
  <c r="AM485" i="6"/>
  <c r="AG485" i="6"/>
  <c r="AO485" i="6" s="1"/>
  <c r="AP485" i="6"/>
  <c r="AJ484" i="6"/>
  <c r="AI484" i="6"/>
  <c r="AN484" i="6" s="1"/>
  <c r="AK484" i="6"/>
  <c r="AL484" i="6"/>
  <c r="AH484" i="6"/>
  <c r="AM484" i="6" s="1"/>
  <c r="AG484" i="6"/>
  <c r="AO484" i="6"/>
  <c r="AP484" i="6"/>
  <c r="AJ477" i="6"/>
  <c r="AI477" i="6"/>
  <c r="AL477" i="6"/>
  <c r="AH477" i="6"/>
  <c r="AM477" i="6"/>
  <c r="AG477" i="6"/>
  <c r="AO477" i="6" s="1"/>
  <c r="AP477" i="6"/>
  <c r="AJ476" i="6"/>
  <c r="AI476" i="6"/>
  <c r="AL476" i="6"/>
  <c r="AH476" i="6"/>
  <c r="AM476" i="6" s="1"/>
  <c r="AG476" i="6"/>
  <c r="AO476" i="6"/>
  <c r="AP476" i="6"/>
  <c r="AJ453" i="6"/>
  <c r="AI453" i="6"/>
  <c r="AH453" i="6"/>
  <c r="AM453" i="6" s="1"/>
  <c r="AG453" i="6"/>
  <c r="AO453" i="6"/>
  <c r="AP453" i="6"/>
  <c r="AJ450" i="6"/>
  <c r="AI450" i="6"/>
  <c r="AL450" i="6"/>
  <c r="AH450" i="6"/>
  <c r="AM450" i="6"/>
  <c r="AG450" i="6"/>
  <c r="AO450" i="6" s="1"/>
  <c r="AP450" i="6"/>
  <c r="AJ449" i="6"/>
  <c r="AI449" i="6"/>
  <c r="AN449" i="6" s="1"/>
  <c r="AL449" i="6"/>
  <c r="AH449" i="6"/>
  <c r="AM449" i="6" s="1"/>
  <c r="AG449" i="6"/>
  <c r="AO449" i="6" s="1"/>
  <c r="AP449" i="6"/>
  <c r="AJ448" i="6"/>
  <c r="AI448" i="6"/>
  <c r="AN448" i="6" s="1"/>
  <c r="AH448" i="6"/>
  <c r="AM448" i="6"/>
  <c r="AG448" i="6"/>
  <c r="AO448" i="6" s="1"/>
  <c r="AP448" i="6"/>
  <c r="AJ447" i="6"/>
  <c r="AI447" i="6"/>
  <c r="AN447" i="6"/>
  <c r="AL447" i="6"/>
  <c r="AH447" i="6"/>
  <c r="AM447" i="6" s="1"/>
  <c r="AG447" i="6"/>
  <c r="AO447" i="6"/>
  <c r="AP447" i="6"/>
  <c r="AJ433" i="6"/>
  <c r="AQ433" i="6" s="1"/>
  <c r="AI433" i="6"/>
  <c r="AN433" i="6" s="1"/>
  <c r="AH433" i="6"/>
  <c r="AM433" i="6"/>
  <c r="AG433" i="6"/>
  <c r="AO433" i="6"/>
  <c r="AP433" i="6"/>
  <c r="AJ432" i="6"/>
  <c r="AI432" i="6"/>
  <c r="AK432" i="6"/>
  <c r="AN432" i="6"/>
  <c r="AH432" i="6"/>
  <c r="AM432" i="6"/>
  <c r="AG432" i="6"/>
  <c r="AO432" i="6" s="1"/>
  <c r="AP432" i="6"/>
  <c r="AJ431" i="6"/>
  <c r="AI431" i="6"/>
  <c r="AK431" i="6" s="1"/>
  <c r="AH431" i="6"/>
  <c r="AM431" i="6"/>
  <c r="AG431" i="6"/>
  <c r="AO431" i="6"/>
  <c r="AP431" i="6"/>
  <c r="AJ430" i="6"/>
  <c r="AI430" i="6"/>
  <c r="AK430" i="6" s="1"/>
  <c r="AH430" i="6"/>
  <c r="AM430" i="6" s="1"/>
  <c r="AN430" i="6"/>
  <c r="AG430" i="6"/>
  <c r="AO430" i="6"/>
  <c r="AP430" i="6"/>
  <c r="AJ429" i="6"/>
  <c r="AI429" i="6"/>
  <c r="AN429" i="6" s="1"/>
  <c r="AK429" i="6"/>
  <c r="AH429" i="6"/>
  <c r="AM429" i="6"/>
  <c r="AG429" i="6"/>
  <c r="AO429" i="6" s="1"/>
  <c r="AP429" i="6"/>
  <c r="AJ419" i="6"/>
  <c r="AI419" i="6"/>
  <c r="AH419" i="6"/>
  <c r="AM419" i="6" s="1"/>
  <c r="AG419" i="6"/>
  <c r="AO419" i="6"/>
  <c r="AP419" i="6"/>
  <c r="AJ418" i="6"/>
  <c r="AI418" i="6"/>
  <c r="AH418" i="6"/>
  <c r="AM418" i="6"/>
  <c r="AG418" i="6"/>
  <c r="AO418" i="6"/>
  <c r="AP418" i="6"/>
  <c r="AJ417" i="6"/>
  <c r="AI417" i="6"/>
  <c r="AK417" i="6" s="1"/>
  <c r="AL417" i="6"/>
  <c r="AH417" i="6"/>
  <c r="AM417" i="6" s="1"/>
  <c r="AG417" i="6"/>
  <c r="AO417" i="6"/>
  <c r="AP417" i="6"/>
  <c r="AJ416" i="6"/>
  <c r="AI416" i="6"/>
  <c r="AL416" i="6"/>
  <c r="AH416" i="6"/>
  <c r="AM416" i="6" s="1"/>
  <c r="AG416" i="6"/>
  <c r="AO416" i="6" s="1"/>
  <c r="AP416" i="6"/>
  <c r="AJ415" i="6"/>
  <c r="AI415" i="6"/>
  <c r="AK415" i="6" s="1"/>
  <c r="AL415" i="6"/>
  <c r="AH415" i="6"/>
  <c r="AM415" i="6"/>
  <c r="AG415" i="6"/>
  <c r="AO415" i="6" s="1"/>
  <c r="AP415" i="6"/>
  <c r="AJ414" i="6"/>
  <c r="AI414" i="6"/>
  <c r="AL414" i="6"/>
  <c r="AH414" i="6"/>
  <c r="AM414" i="6"/>
  <c r="AG414" i="6"/>
  <c r="AO414" i="6"/>
  <c r="AP414" i="6"/>
  <c r="AJ413" i="6"/>
  <c r="AI413" i="6"/>
  <c r="AK413" i="6" s="1"/>
  <c r="AN413" i="6"/>
  <c r="AL413" i="6"/>
  <c r="AH413" i="6"/>
  <c r="AM413" i="6" s="1"/>
  <c r="AG413" i="6"/>
  <c r="AO413" i="6" s="1"/>
  <c r="AQ413" i="6" s="1"/>
  <c r="AP413" i="6"/>
  <c r="AJ412" i="6"/>
  <c r="AI412" i="6"/>
  <c r="AL412" i="6"/>
  <c r="AH412" i="6"/>
  <c r="AM412" i="6" s="1"/>
  <c r="AG412" i="6"/>
  <c r="AO412" i="6"/>
  <c r="AP412" i="6"/>
  <c r="AJ411" i="6"/>
  <c r="AI411" i="6"/>
  <c r="AK411" i="6" s="1"/>
  <c r="AN411" i="6"/>
  <c r="AL411" i="6"/>
  <c r="AH411" i="6"/>
  <c r="AM411" i="6"/>
  <c r="AG411" i="6"/>
  <c r="AO411" i="6" s="1"/>
  <c r="AP411" i="6"/>
  <c r="AJ410" i="6"/>
  <c r="AI410" i="6"/>
  <c r="AL410" i="6"/>
  <c r="AH410" i="6"/>
  <c r="AM410" i="6"/>
  <c r="AG410" i="6"/>
  <c r="AO410" i="6"/>
  <c r="AP410" i="6"/>
  <c r="AJ402" i="6"/>
  <c r="AI402" i="6"/>
  <c r="AL402" i="6"/>
  <c r="AH402" i="6"/>
  <c r="AM402" i="6"/>
  <c r="AG402" i="6"/>
  <c r="AO402" i="6"/>
  <c r="AP402" i="6"/>
  <c r="AJ400" i="6"/>
  <c r="AI400" i="6"/>
  <c r="AN400" i="6"/>
  <c r="AK400" i="6"/>
  <c r="AL400" i="6"/>
  <c r="AH400" i="6"/>
  <c r="AM400" i="6"/>
  <c r="AG400" i="6"/>
  <c r="AO400" i="6" s="1"/>
  <c r="AP400" i="6"/>
  <c r="AJ399" i="6"/>
  <c r="AI399" i="6"/>
  <c r="AK399" i="6"/>
  <c r="AH399" i="6"/>
  <c r="AM399" i="6"/>
  <c r="AN399" i="6"/>
  <c r="AG399" i="6"/>
  <c r="AO399" i="6" s="1"/>
  <c r="AQ399" i="6" s="1"/>
  <c r="AP399" i="6"/>
  <c r="AJ398" i="6"/>
  <c r="AI398" i="6"/>
  <c r="AN398" i="6" s="1"/>
  <c r="AL398" i="6"/>
  <c r="AH398" i="6"/>
  <c r="AM398" i="6"/>
  <c r="AG398" i="6"/>
  <c r="AO398" i="6"/>
  <c r="AP398" i="6"/>
  <c r="AJ392" i="6"/>
  <c r="AI392" i="6"/>
  <c r="AN392" i="6" s="1"/>
  <c r="AQ392" i="6" s="1"/>
  <c r="AK392" i="6"/>
  <c r="AL392" i="6"/>
  <c r="AH392" i="6"/>
  <c r="AM392" i="6" s="1"/>
  <c r="AG392" i="6"/>
  <c r="AO392" i="6" s="1"/>
  <c r="AP392" i="6"/>
  <c r="AJ391" i="6"/>
  <c r="AI391" i="6"/>
  <c r="AK391" i="6" s="1"/>
  <c r="AH391" i="6"/>
  <c r="AM391" i="6"/>
  <c r="AN391" i="6"/>
  <c r="AG391" i="6"/>
  <c r="AO391" i="6" s="1"/>
  <c r="AP391" i="6"/>
  <c r="AJ381" i="6"/>
  <c r="AI381" i="6"/>
  <c r="AK381" i="6"/>
  <c r="AH381" i="6"/>
  <c r="AM381" i="6"/>
  <c r="AN381" i="6"/>
  <c r="AG381" i="6"/>
  <c r="AO381" i="6" s="1"/>
  <c r="AP381" i="6"/>
  <c r="AJ380" i="6"/>
  <c r="AI380" i="6"/>
  <c r="AK380" i="6"/>
  <c r="AL380" i="6"/>
  <c r="AH380" i="6"/>
  <c r="AM380" i="6"/>
  <c r="AN380" i="6"/>
  <c r="AG380" i="6"/>
  <c r="AO380" i="6" s="1"/>
  <c r="AP380" i="6"/>
  <c r="AJ379" i="6"/>
  <c r="AI379" i="6"/>
  <c r="AN379" i="6" s="1"/>
  <c r="AL379" i="6"/>
  <c r="AH379" i="6"/>
  <c r="AM379" i="6"/>
  <c r="AG379" i="6"/>
  <c r="AO379" i="6" s="1"/>
  <c r="AP379" i="6"/>
  <c r="AJ378" i="6"/>
  <c r="AI378" i="6"/>
  <c r="AN378" i="6"/>
  <c r="AL378" i="6"/>
  <c r="AH378" i="6"/>
  <c r="AM378" i="6"/>
  <c r="AG378" i="6"/>
  <c r="AO378" i="6"/>
  <c r="AP378" i="6"/>
  <c r="AJ377" i="6"/>
  <c r="AI377" i="6"/>
  <c r="AN377" i="6"/>
  <c r="AK377" i="6"/>
  <c r="AL377" i="6"/>
  <c r="AH377" i="6"/>
  <c r="AM377" i="6" s="1"/>
  <c r="AG377" i="6"/>
  <c r="AO377" i="6" s="1"/>
  <c r="AQ377" i="6" s="1"/>
  <c r="AP377" i="6"/>
  <c r="AJ376" i="6"/>
  <c r="AI376" i="6"/>
  <c r="AL376" i="6"/>
  <c r="AH376" i="6"/>
  <c r="AM376" i="6" s="1"/>
  <c r="AG376" i="6"/>
  <c r="AO376" i="6" s="1"/>
  <c r="AP376" i="6"/>
  <c r="AJ375" i="6"/>
  <c r="AI375" i="6"/>
  <c r="AN375" i="6"/>
  <c r="AK375" i="6"/>
  <c r="AL375" i="6"/>
  <c r="AH375" i="6"/>
  <c r="AM375" i="6"/>
  <c r="AG375" i="6"/>
  <c r="AO375" i="6"/>
  <c r="AP375" i="6"/>
  <c r="AJ374" i="6"/>
  <c r="AI374" i="6"/>
  <c r="AL374" i="6"/>
  <c r="AH374" i="6"/>
  <c r="AM374" i="6"/>
  <c r="AG374" i="6"/>
  <c r="AO374" i="6"/>
  <c r="AP374" i="6"/>
  <c r="AJ368" i="6"/>
  <c r="AI368" i="6"/>
  <c r="AH368" i="6"/>
  <c r="AM368" i="6" s="1"/>
  <c r="AG368" i="6"/>
  <c r="AO368" i="6"/>
  <c r="AP368" i="6"/>
  <c r="AJ367" i="6"/>
  <c r="AI367" i="6"/>
  <c r="AH367" i="6"/>
  <c r="AM367" i="6" s="1"/>
  <c r="AG367" i="6"/>
  <c r="AO367" i="6"/>
  <c r="AP367" i="6"/>
  <c r="AJ366" i="6"/>
  <c r="AI366" i="6"/>
  <c r="AN366" i="6" s="1"/>
  <c r="AH366" i="6"/>
  <c r="AM366" i="6" s="1"/>
  <c r="AG366" i="6"/>
  <c r="AO366" i="6"/>
  <c r="AP366" i="6"/>
  <c r="AJ361" i="6"/>
  <c r="AI361" i="6"/>
  <c r="AK361" i="6"/>
  <c r="AQ361" i="6" s="1"/>
  <c r="AR361" i="6" s="1"/>
  <c r="AN361" i="6"/>
  <c r="AL361" i="6"/>
  <c r="AH361" i="6"/>
  <c r="AM361" i="6" s="1"/>
  <c r="AG361" i="6"/>
  <c r="AO361" i="6" s="1"/>
  <c r="AP361" i="6"/>
  <c r="AJ360" i="6"/>
  <c r="AI360" i="6"/>
  <c r="AN360" i="6"/>
  <c r="AL360" i="6"/>
  <c r="AH360" i="6"/>
  <c r="AM360" i="6" s="1"/>
  <c r="AQ360" i="6" s="1"/>
  <c r="AR360" i="6" s="1"/>
  <c r="AG360" i="6"/>
  <c r="AO360" i="6"/>
  <c r="AP360" i="6"/>
  <c r="AJ354" i="6"/>
  <c r="AI354" i="6"/>
  <c r="AN354" i="6" s="1"/>
  <c r="AH354" i="6"/>
  <c r="AM354" i="6"/>
  <c r="AG354" i="6"/>
  <c r="AO354" i="6"/>
  <c r="AP354" i="6"/>
  <c r="AJ353" i="6"/>
  <c r="AQ353" i="6" s="1"/>
  <c r="AR353" i="6" s="1"/>
  <c r="AI353" i="6"/>
  <c r="AN353" i="6"/>
  <c r="AL353" i="6"/>
  <c r="AH353" i="6"/>
  <c r="AM353" i="6" s="1"/>
  <c r="AG353" i="6"/>
  <c r="AO353" i="6" s="1"/>
  <c r="AP353" i="6"/>
  <c r="AJ327" i="6"/>
  <c r="AI327" i="6"/>
  <c r="AK327" i="6" s="1"/>
  <c r="AN327" i="6"/>
  <c r="AL327" i="6"/>
  <c r="AH327" i="6"/>
  <c r="AM327" i="6" s="1"/>
  <c r="AG327" i="6"/>
  <c r="AO327" i="6" s="1"/>
  <c r="AP327" i="6"/>
  <c r="AJ324" i="6"/>
  <c r="AI324" i="6"/>
  <c r="AH324" i="6"/>
  <c r="AM324" i="6"/>
  <c r="AG324" i="6"/>
  <c r="AO324" i="6" s="1"/>
  <c r="AP324" i="6"/>
  <c r="AJ323" i="6"/>
  <c r="AI323" i="6"/>
  <c r="AL323" i="6"/>
  <c r="AH323" i="6"/>
  <c r="AM323" i="6"/>
  <c r="AG323" i="6"/>
  <c r="AO323" i="6" s="1"/>
  <c r="AP323" i="6"/>
  <c r="AJ322" i="6"/>
  <c r="AI322" i="6"/>
  <c r="AN322" i="6"/>
  <c r="AL322" i="6"/>
  <c r="AH322" i="6"/>
  <c r="AM322" i="6"/>
  <c r="AG322" i="6"/>
  <c r="AO322" i="6"/>
  <c r="AP322" i="6"/>
  <c r="AJ321" i="6"/>
  <c r="AI321" i="6"/>
  <c r="AK321" i="6"/>
  <c r="AH321" i="6"/>
  <c r="AM321" i="6" s="1"/>
  <c r="AQ321" i="6" s="1"/>
  <c r="AN321" i="6"/>
  <c r="AG321" i="6"/>
  <c r="AO321" i="6" s="1"/>
  <c r="AP321" i="6"/>
  <c r="AJ320" i="6"/>
  <c r="AI320" i="6"/>
  <c r="AK320" i="6"/>
  <c r="AH320" i="6"/>
  <c r="AM320" i="6" s="1"/>
  <c r="AN320" i="6"/>
  <c r="AG320" i="6"/>
  <c r="AO320" i="6" s="1"/>
  <c r="AP320" i="6"/>
  <c r="AJ319" i="6"/>
  <c r="AQ319" i="6" s="1"/>
  <c r="AR319" i="6" s="1"/>
  <c r="AI319" i="6"/>
  <c r="AL319" i="6"/>
  <c r="AH319" i="6"/>
  <c r="AM319" i="6" s="1"/>
  <c r="AG319" i="6"/>
  <c r="AO319" i="6"/>
  <c r="AP319" i="6"/>
  <c r="AJ318" i="6"/>
  <c r="AI318" i="6"/>
  <c r="AK318" i="6"/>
  <c r="AQ318" i="6" s="1"/>
  <c r="AR318" i="6" s="1"/>
  <c r="AL318" i="6"/>
  <c r="AH318" i="6"/>
  <c r="AM318" i="6"/>
  <c r="AN318" i="6"/>
  <c r="AG318" i="6"/>
  <c r="AO318" i="6"/>
  <c r="AP318" i="6"/>
  <c r="AJ314" i="6"/>
  <c r="AI314" i="6"/>
  <c r="AK314" i="6" s="1"/>
  <c r="AL314" i="6"/>
  <c r="AH314" i="6"/>
  <c r="AM314" i="6" s="1"/>
  <c r="AG314" i="6"/>
  <c r="AO314" i="6"/>
  <c r="AP314" i="6"/>
  <c r="AJ313" i="6"/>
  <c r="AI313" i="6"/>
  <c r="AN313" i="6" s="1"/>
  <c r="AH313" i="6"/>
  <c r="AM313" i="6" s="1"/>
  <c r="AG313" i="6"/>
  <c r="AO313" i="6" s="1"/>
  <c r="AP313" i="6"/>
  <c r="AJ312" i="6"/>
  <c r="AI312" i="6"/>
  <c r="AK312" i="6" s="1"/>
  <c r="AQ312" i="6" s="1"/>
  <c r="AR312" i="6" s="1"/>
  <c r="AH312" i="6"/>
  <c r="AM312" i="6"/>
  <c r="AN312" i="6"/>
  <c r="AG312" i="6"/>
  <c r="AO312" i="6" s="1"/>
  <c r="AP312" i="6"/>
  <c r="AJ309" i="6"/>
  <c r="AI309" i="6"/>
  <c r="AH309" i="6"/>
  <c r="AM309" i="6"/>
  <c r="AG309" i="6"/>
  <c r="AO309" i="6" s="1"/>
  <c r="AP309" i="6"/>
  <c r="AJ308" i="6"/>
  <c r="AI308" i="6"/>
  <c r="AN308" i="6" s="1"/>
  <c r="AK308" i="6"/>
  <c r="AH308" i="6"/>
  <c r="AM308" i="6"/>
  <c r="AG308" i="6"/>
  <c r="AO308" i="6" s="1"/>
  <c r="AP308" i="6"/>
  <c r="AJ307" i="6"/>
  <c r="AI307" i="6"/>
  <c r="AL307" i="6"/>
  <c r="AH307" i="6"/>
  <c r="AM307" i="6"/>
  <c r="AG307" i="6"/>
  <c r="AO307" i="6" s="1"/>
  <c r="AP307" i="6"/>
  <c r="AJ306" i="6"/>
  <c r="AI306" i="6"/>
  <c r="AK306" i="6" s="1"/>
  <c r="AH306" i="6"/>
  <c r="AM306" i="6"/>
  <c r="AG306" i="6"/>
  <c r="AO306" i="6" s="1"/>
  <c r="AP306" i="6"/>
  <c r="AJ305" i="6"/>
  <c r="AQ305" i="6" s="1"/>
  <c r="AI305" i="6"/>
  <c r="AN305" i="6"/>
  <c r="AK305" i="6"/>
  <c r="AH305" i="6"/>
  <c r="AM305" i="6"/>
  <c r="AG305" i="6"/>
  <c r="AO305" i="6" s="1"/>
  <c r="AP305" i="6"/>
  <c r="AJ304" i="6"/>
  <c r="AI304" i="6"/>
  <c r="AK304" i="6"/>
  <c r="AQ304" i="6" s="1"/>
  <c r="AN304" i="6"/>
  <c r="AL304" i="6"/>
  <c r="AH304" i="6"/>
  <c r="AM304" i="6"/>
  <c r="AG304" i="6"/>
  <c r="AO304" i="6"/>
  <c r="AP304" i="6"/>
  <c r="AJ303" i="6"/>
  <c r="AI303" i="6"/>
  <c r="AK303" i="6" s="1"/>
  <c r="AN303" i="6"/>
  <c r="AL303" i="6"/>
  <c r="AH303" i="6"/>
  <c r="AM303" i="6" s="1"/>
  <c r="AG303" i="6"/>
  <c r="AO303" i="6" s="1"/>
  <c r="AP303" i="6"/>
  <c r="AJ302" i="6"/>
  <c r="AI302" i="6"/>
  <c r="AK302" i="6" s="1"/>
  <c r="AH302" i="6"/>
  <c r="AM302" i="6"/>
  <c r="AN302" i="6"/>
  <c r="AG302" i="6"/>
  <c r="AO302" i="6" s="1"/>
  <c r="AP302" i="6"/>
  <c r="AJ288" i="6"/>
  <c r="AQ288" i="6" s="1"/>
  <c r="AI288" i="6"/>
  <c r="AL288" i="6"/>
  <c r="AH288" i="6"/>
  <c r="AM288" i="6" s="1"/>
  <c r="AG288" i="6"/>
  <c r="AO288" i="6" s="1"/>
  <c r="AP288" i="6"/>
  <c r="AJ287" i="6"/>
  <c r="AI287" i="6"/>
  <c r="AN287" i="6" s="1"/>
  <c r="AK287" i="6"/>
  <c r="AL287" i="6"/>
  <c r="AH287" i="6"/>
  <c r="AM287" i="6"/>
  <c r="AQ287" i="6" s="1"/>
  <c r="AG287" i="6"/>
  <c r="AO287" i="6"/>
  <c r="AP287" i="6"/>
  <c r="AJ286" i="6"/>
  <c r="AI286" i="6"/>
  <c r="AK286" i="6" s="1"/>
  <c r="AN286" i="6"/>
  <c r="AL286" i="6"/>
  <c r="AH286" i="6"/>
  <c r="AM286" i="6"/>
  <c r="AG286" i="6"/>
  <c r="AO286" i="6" s="1"/>
  <c r="AP286" i="6"/>
  <c r="AJ284" i="6"/>
  <c r="AQ284" i="6" s="1"/>
  <c r="AI284" i="6"/>
  <c r="AL284" i="6"/>
  <c r="AH284" i="6"/>
  <c r="AM284" i="6"/>
  <c r="AG284" i="6"/>
  <c r="AO284" i="6"/>
  <c r="AP284" i="6"/>
  <c r="AJ283" i="6"/>
  <c r="AI283" i="6"/>
  <c r="AN283" i="6" s="1"/>
  <c r="AH283" i="6"/>
  <c r="AM283" i="6"/>
  <c r="AG283" i="6"/>
  <c r="AO283" i="6" s="1"/>
  <c r="AP283" i="6"/>
  <c r="AJ281" i="6"/>
  <c r="AI281" i="6"/>
  <c r="AN281" i="6" s="1"/>
  <c r="AK281" i="6"/>
  <c r="AL281" i="6"/>
  <c r="AH281" i="6"/>
  <c r="AM281" i="6" s="1"/>
  <c r="AG281" i="6"/>
  <c r="AO281" i="6"/>
  <c r="AP281" i="6"/>
  <c r="AJ280" i="6"/>
  <c r="AI280" i="6"/>
  <c r="AL280" i="6"/>
  <c r="AH280" i="6"/>
  <c r="AM280" i="6" s="1"/>
  <c r="AG280" i="6"/>
  <c r="AO280" i="6" s="1"/>
  <c r="AP280" i="6"/>
  <c r="AJ279" i="6"/>
  <c r="AI279" i="6"/>
  <c r="AK279" i="6" s="1"/>
  <c r="AN279" i="6"/>
  <c r="AH279" i="6"/>
  <c r="AM279" i="6"/>
  <c r="AG279" i="6"/>
  <c r="AO279" i="6"/>
  <c r="AP279" i="6"/>
  <c r="AJ278" i="6"/>
  <c r="AI278" i="6"/>
  <c r="AK278" i="6" s="1"/>
  <c r="AL278" i="6"/>
  <c r="AH278" i="6"/>
  <c r="AM278" i="6" s="1"/>
  <c r="AQ278" i="6" s="1"/>
  <c r="AG278" i="6"/>
  <c r="AO278" i="6"/>
  <c r="AP278" i="6"/>
  <c r="AJ277" i="6"/>
  <c r="AQ277" i="6" s="1"/>
  <c r="AI277" i="6"/>
  <c r="AN277" i="6"/>
  <c r="AK277" i="6"/>
  <c r="AL277" i="6"/>
  <c r="AH277" i="6"/>
  <c r="AM277" i="6"/>
  <c r="AG277" i="6"/>
  <c r="AO277" i="6" s="1"/>
  <c r="AP277" i="6"/>
  <c r="AJ276" i="6"/>
  <c r="AI276" i="6"/>
  <c r="AN276" i="6" s="1"/>
  <c r="AL276" i="6"/>
  <c r="AH276" i="6"/>
  <c r="AM276" i="6"/>
  <c r="AG276" i="6"/>
  <c r="AO276" i="6"/>
  <c r="AP276" i="6"/>
  <c r="AJ275" i="6"/>
  <c r="AI275" i="6"/>
  <c r="AK275" i="6"/>
  <c r="AH275" i="6"/>
  <c r="AM275" i="6" s="1"/>
  <c r="AN275" i="6"/>
  <c r="AG275" i="6"/>
  <c r="AO275" i="6" s="1"/>
  <c r="AP275" i="6"/>
  <c r="AJ274" i="6"/>
  <c r="AI274" i="6"/>
  <c r="AK274" i="6"/>
  <c r="AL274" i="6"/>
  <c r="AH274" i="6"/>
  <c r="AM274" i="6"/>
  <c r="AN274" i="6"/>
  <c r="AG274" i="6"/>
  <c r="AO274" i="6"/>
  <c r="AP274" i="6"/>
  <c r="AJ273" i="6"/>
  <c r="AI273" i="6"/>
  <c r="AK273" i="6" s="1"/>
  <c r="AL273" i="6"/>
  <c r="AH273" i="6"/>
  <c r="AM273" i="6"/>
  <c r="AN273" i="6"/>
  <c r="AG273" i="6"/>
  <c r="AO273" i="6"/>
  <c r="AP273" i="6"/>
  <c r="AJ272" i="6"/>
  <c r="AI272" i="6"/>
  <c r="AN272" i="6" s="1"/>
  <c r="AL272" i="6"/>
  <c r="AH272" i="6"/>
  <c r="AM272" i="6" s="1"/>
  <c r="AG272" i="6"/>
  <c r="AO272" i="6" s="1"/>
  <c r="AP272" i="6"/>
  <c r="AJ261" i="6"/>
  <c r="AI261" i="6"/>
  <c r="AN261" i="6"/>
  <c r="AK261" i="6"/>
  <c r="AL261" i="6"/>
  <c r="AH261" i="6"/>
  <c r="AM261" i="6" s="1"/>
  <c r="AG261" i="6"/>
  <c r="AO261" i="6"/>
  <c r="AP261" i="6"/>
  <c r="AJ260" i="6"/>
  <c r="AI260" i="6"/>
  <c r="AN260" i="6"/>
  <c r="AK260" i="6"/>
  <c r="AL260" i="6"/>
  <c r="AH260" i="6"/>
  <c r="AM260" i="6"/>
  <c r="AG260" i="6"/>
  <c r="AO260" i="6" s="1"/>
  <c r="AP260" i="6"/>
  <c r="AJ259" i="6"/>
  <c r="AI259" i="6"/>
  <c r="AK259" i="6" s="1"/>
  <c r="AL259" i="6"/>
  <c r="AH259" i="6"/>
  <c r="AM259" i="6" s="1"/>
  <c r="AN259" i="6"/>
  <c r="AG259" i="6"/>
  <c r="AO259" i="6"/>
  <c r="AP259" i="6"/>
  <c r="AJ258" i="6"/>
  <c r="AI258" i="6"/>
  <c r="AK258" i="6"/>
  <c r="AL258" i="6"/>
  <c r="AH258" i="6"/>
  <c r="AM258" i="6"/>
  <c r="AN258" i="6"/>
  <c r="AG258" i="6"/>
  <c r="AO258" i="6"/>
  <c r="AP258" i="6"/>
  <c r="AJ256" i="6"/>
  <c r="AQ256" i="6"/>
  <c r="AI256" i="6"/>
  <c r="AN256" i="6" s="1"/>
  <c r="AK256" i="6"/>
  <c r="AL256" i="6"/>
  <c r="AH256" i="6"/>
  <c r="AM256" i="6" s="1"/>
  <c r="AG256" i="6"/>
  <c r="AO256" i="6"/>
  <c r="AP256" i="6"/>
  <c r="AJ255" i="6"/>
  <c r="AI255" i="6"/>
  <c r="AH255" i="6"/>
  <c r="AM255" i="6"/>
  <c r="AG255" i="6"/>
  <c r="AO255" i="6"/>
  <c r="AP255" i="6"/>
  <c r="AJ254" i="6"/>
  <c r="AI254" i="6"/>
  <c r="AL254" i="6"/>
  <c r="AH254" i="6"/>
  <c r="AM254" i="6"/>
  <c r="AG254" i="6"/>
  <c r="AO254" i="6"/>
  <c r="AP254" i="6"/>
  <c r="AJ250" i="6"/>
  <c r="AI250" i="6"/>
  <c r="AK250" i="6"/>
  <c r="AH250" i="6"/>
  <c r="AM250" i="6" s="1"/>
  <c r="AQ250" i="6" s="1"/>
  <c r="AN250" i="6"/>
  <c r="AG250" i="6"/>
  <c r="AO250" i="6"/>
  <c r="AP250" i="6"/>
  <c r="AJ249" i="6"/>
  <c r="AI249" i="6"/>
  <c r="AN249" i="6" s="1"/>
  <c r="AK249" i="6"/>
  <c r="AQ249" i="6" s="1"/>
  <c r="AL249" i="6"/>
  <c r="AH249" i="6"/>
  <c r="AM249" i="6"/>
  <c r="AG249" i="6"/>
  <c r="AO249" i="6"/>
  <c r="AP249" i="6"/>
  <c r="AJ248" i="6"/>
  <c r="AI248" i="6"/>
  <c r="AN248" i="6" s="1"/>
  <c r="AK248" i="6"/>
  <c r="AL248" i="6"/>
  <c r="AH248" i="6"/>
  <c r="AM248" i="6" s="1"/>
  <c r="AG248" i="6"/>
  <c r="AO248" i="6" s="1"/>
  <c r="AP248" i="6"/>
  <c r="AJ247" i="6"/>
  <c r="AI247" i="6"/>
  <c r="AN247" i="6" s="1"/>
  <c r="AK247" i="6"/>
  <c r="AQ247" i="6" s="1"/>
  <c r="AR247" i="6" s="1"/>
  <c r="AL247" i="6"/>
  <c r="AH247" i="6"/>
  <c r="AM247" i="6"/>
  <c r="AG247" i="6"/>
  <c r="AO247" i="6" s="1"/>
  <c r="AP247" i="6"/>
  <c r="AJ245" i="6"/>
  <c r="AI245" i="6"/>
  <c r="AK245" i="6" s="1"/>
  <c r="AH245" i="6"/>
  <c r="AM245" i="6" s="1"/>
  <c r="AN245" i="6"/>
  <c r="AQ245" i="6" s="1"/>
  <c r="AR245" i="6" s="1"/>
  <c r="AG245" i="6"/>
  <c r="AO245" i="6"/>
  <c r="AP245" i="6"/>
  <c r="AJ244" i="6"/>
  <c r="AI244" i="6"/>
  <c r="AK244" i="6" s="1"/>
  <c r="AL244" i="6"/>
  <c r="AH244" i="6"/>
  <c r="AM244" i="6" s="1"/>
  <c r="AG244" i="6"/>
  <c r="AO244" i="6"/>
  <c r="AP244" i="6"/>
  <c r="AQ244" i="6" s="1"/>
  <c r="AR244" i="6" s="1"/>
  <c r="AJ242" i="6"/>
  <c r="AI242" i="6"/>
  <c r="AN242" i="6"/>
  <c r="AK242" i="6"/>
  <c r="AH242" i="6"/>
  <c r="AM242" i="6" s="1"/>
  <c r="AG242" i="6"/>
  <c r="AO242" i="6"/>
  <c r="AQ242" i="6" s="1"/>
  <c r="AP242" i="6"/>
  <c r="AJ241" i="6"/>
  <c r="AI241" i="6"/>
  <c r="AL241" i="6"/>
  <c r="AH241" i="6"/>
  <c r="AM241" i="6" s="1"/>
  <c r="AG241" i="6"/>
  <c r="AO241" i="6"/>
  <c r="AP241" i="6"/>
  <c r="AJ240" i="6"/>
  <c r="AI240" i="6"/>
  <c r="AK240" i="6" s="1"/>
  <c r="AL240" i="6"/>
  <c r="AH240" i="6"/>
  <c r="AM240" i="6" s="1"/>
  <c r="AN240" i="6"/>
  <c r="AG240" i="6"/>
  <c r="AO240" i="6"/>
  <c r="AP240" i="6"/>
  <c r="AJ239" i="6"/>
  <c r="AI239" i="6"/>
  <c r="AK239" i="6" s="1"/>
  <c r="AH239" i="6"/>
  <c r="AM239" i="6"/>
  <c r="AN239" i="6"/>
  <c r="AG239" i="6"/>
  <c r="AO239" i="6" s="1"/>
  <c r="AP239" i="6"/>
  <c r="AJ238" i="6"/>
  <c r="AI238" i="6"/>
  <c r="AK238" i="6" s="1"/>
  <c r="AL238" i="6"/>
  <c r="AH238" i="6"/>
  <c r="AM238" i="6"/>
  <c r="AG238" i="6"/>
  <c r="AO238" i="6" s="1"/>
  <c r="AP238" i="6"/>
  <c r="AJ237" i="6"/>
  <c r="AI237" i="6"/>
  <c r="AN237" i="6" s="1"/>
  <c r="AK237" i="6"/>
  <c r="AL237" i="6"/>
  <c r="AH237" i="6"/>
  <c r="AM237" i="6" s="1"/>
  <c r="AG237" i="6"/>
  <c r="AO237" i="6" s="1"/>
  <c r="AP237" i="6"/>
  <c r="AJ236" i="6"/>
  <c r="AI236" i="6"/>
  <c r="AL236" i="6"/>
  <c r="AH236" i="6"/>
  <c r="AM236" i="6"/>
  <c r="AG236" i="6"/>
  <c r="AO236" i="6" s="1"/>
  <c r="AP236" i="6"/>
  <c r="AJ231" i="6"/>
  <c r="AI231" i="6"/>
  <c r="AN231" i="6" s="1"/>
  <c r="AH231" i="6"/>
  <c r="AM231" i="6"/>
  <c r="AG231" i="6"/>
  <c r="AO231" i="6" s="1"/>
  <c r="AP231" i="6"/>
  <c r="AJ230" i="6"/>
  <c r="AI230" i="6"/>
  <c r="AH230" i="6"/>
  <c r="AM230" i="6" s="1"/>
  <c r="AG230" i="6"/>
  <c r="AO230" i="6"/>
  <c r="AP230" i="6"/>
  <c r="AJ226" i="6"/>
  <c r="AI226" i="6"/>
  <c r="AN226" i="6" s="1"/>
  <c r="AH226" i="6"/>
  <c r="AM226" i="6" s="1"/>
  <c r="AG226" i="6"/>
  <c r="AO226" i="6"/>
  <c r="AP226" i="6"/>
  <c r="AJ225" i="6"/>
  <c r="AI225" i="6"/>
  <c r="AN225" i="6"/>
  <c r="AH225" i="6"/>
  <c r="AM225" i="6"/>
  <c r="AG225" i="6"/>
  <c r="AO225" i="6" s="1"/>
  <c r="AP225" i="6"/>
  <c r="AJ224" i="6"/>
  <c r="AI224" i="6"/>
  <c r="AN224" i="6" s="1"/>
  <c r="AK224" i="6"/>
  <c r="AL224" i="6"/>
  <c r="AH224" i="6"/>
  <c r="AM224" i="6"/>
  <c r="AG224" i="6"/>
  <c r="AO224" i="6"/>
  <c r="AP224" i="6"/>
  <c r="AJ222" i="6"/>
  <c r="AI222" i="6"/>
  <c r="AN222" i="6" s="1"/>
  <c r="AQ222" i="6" s="1"/>
  <c r="AK222" i="6"/>
  <c r="AH222" i="6"/>
  <c r="AM222" i="6" s="1"/>
  <c r="AG222" i="6"/>
  <c r="AO222" i="6" s="1"/>
  <c r="AP222" i="6"/>
  <c r="AJ216" i="6"/>
  <c r="AI216" i="6"/>
  <c r="AN216" i="6" s="1"/>
  <c r="AH216" i="6"/>
  <c r="AM216" i="6"/>
  <c r="AG216" i="6"/>
  <c r="AO216" i="6" s="1"/>
  <c r="AP216" i="6"/>
  <c r="AJ213" i="6"/>
  <c r="AI213" i="6"/>
  <c r="AN213" i="6" s="1"/>
  <c r="AH213" i="6"/>
  <c r="AM213" i="6" s="1"/>
  <c r="AG213" i="6"/>
  <c r="AO213" i="6"/>
  <c r="AP213" i="6"/>
  <c r="AJ212" i="6"/>
  <c r="AI212" i="6"/>
  <c r="AK212" i="6"/>
  <c r="AN212" i="6"/>
  <c r="AH212" i="6"/>
  <c r="AM212" i="6"/>
  <c r="AQ212" i="6" s="1"/>
  <c r="AG212" i="6"/>
  <c r="AO212" i="6" s="1"/>
  <c r="AP212" i="6"/>
  <c r="AJ211" i="6"/>
  <c r="AI211" i="6"/>
  <c r="AK211" i="6" s="1"/>
  <c r="AN211" i="6"/>
  <c r="AH211" i="6"/>
  <c r="AM211" i="6" s="1"/>
  <c r="AG211" i="6"/>
  <c r="AO211" i="6"/>
  <c r="AP211" i="6"/>
  <c r="AJ210" i="6"/>
  <c r="AI210" i="6"/>
  <c r="AH210" i="6"/>
  <c r="AM210" i="6"/>
  <c r="AG210" i="6"/>
  <c r="AO210" i="6" s="1"/>
  <c r="AP210" i="6"/>
  <c r="AJ204" i="6"/>
  <c r="AI204" i="6"/>
  <c r="AL204" i="6"/>
  <c r="AH204" i="6"/>
  <c r="AM204" i="6" s="1"/>
  <c r="AG204" i="6"/>
  <c r="AO204" i="6" s="1"/>
  <c r="AP204" i="6"/>
  <c r="AJ203" i="6"/>
  <c r="AI203" i="6"/>
  <c r="AN203" i="6" s="1"/>
  <c r="AK203" i="6"/>
  <c r="AL203" i="6"/>
  <c r="AH203" i="6"/>
  <c r="AM203" i="6" s="1"/>
  <c r="AQ203" i="6" s="1"/>
  <c r="AG203" i="6"/>
  <c r="AO203" i="6"/>
  <c r="AP203" i="6"/>
  <c r="AJ202" i="6"/>
  <c r="AI202" i="6"/>
  <c r="AK202" i="6"/>
  <c r="AL202" i="6"/>
  <c r="AH202" i="6"/>
  <c r="AM202" i="6"/>
  <c r="AN202" i="6"/>
  <c r="AG202" i="6"/>
  <c r="AO202" i="6" s="1"/>
  <c r="AP202" i="6"/>
  <c r="AJ201" i="6"/>
  <c r="AI201" i="6"/>
  <c r="AH201" i="6"/>
  <c r="AM201" i="6"/>
  <c r="AG201" i="6"/>
  <c r="AO201" i="6" s="1"/>
  <c r="AP201" i="6"/>
  <c r="AJ199" i="6"/>
  <c r="AI199" i="6"/>
  <c r="AK199" i="6" s="1"/>
  <c r="AN199" i="6"/>
  <c r="AL199" i="6"/>
  <c r="AH199" i="6"/>
  <c r="AM199" i="6"/>
  <c r="AG199" i="6"/>
  <c r="AO199" i="6" s="1"/>
  <c r="AP199" i="6"/>
  <c r="AJ185" i="6"/>
  <c r="AI185" i="6"/>
  <c r="AN185" i="6" s="1"/>
  <c r="AL185" i="6"/>
  <c r="AH185" i="6"/>
  <c r="AM185" i="6"/>
  <c r="AG185" i="6"/>
  <c r="AO185" i="6"/>
  <c r="AP185" i="6"/>
  <c r="AJ177" i="6"/>
  <c r="AI177" i="6"/>
  <c r="AN177" i="6" s="1"/>
  <c r="AK177" i="6"/>
  <c r="AL177" i="6"/>
  <c r="AH177" i="6"/>
  <c r="AM177" i="6"/>
  <c r="AG177" i="6"/>
  <c r="AO177" i="6"/>
  <c r="AP177" i="6"/>
  <c r="AJ174" i="6"/>
  <c r="AI174" i="6"/>
  <c r="AK174" i="6"/>
  <c r="AH174" i="6"/>
  <c r="AM174" i="6" s="1"/>
  <c r="AN174" i="6"/>
  <c r="AG174" i="6"/>
  <c r="AO174" i="6"/>
  <c r="AP174" i="6"/>
  <c r="AJ173" i="6"/>
  <c r="AI173" i="6"/>
  <c r="AH173" i="6"/>
  <c r="AM173" i="6"/>
  <c r="AG173" i="6"/>
  <c r="AO173" i="6"/>
  <c r="AP173" i="6"/>
  <c r="AJ172" i="6"/>
  <c r="AI172" i="6"/>
  <c r="AK172" i="6"/>
  <c r="AH172" i="6"/>
  <c r="AM172" i="6" s="1"/>
  <c r="AN172" i="6"/>
  <c r="AG172" i="6"/>
  <c r="AO172" i="6"/>
  <c r="AP172" i="6"/>
  <c r="AJ165" i="6"/>
  <c r="AI165" i="6"/>
  <c r="AK165" i="6" s="1"/>
  <c r="AL165" i="6"/>
  <c r="AH165" i="6"/>
  <c r="AM165" i="6"/>
  <c r="AG165" i="6"/>
  <c r="AO165" i="6" s="1"/>
  <c r="AP165" i="6"/>
  <c r="AJ163" i="6"/>
  <c r="AI163" i="6"/>
  <c r="AL163" i="6"/>
  <c r="AH163" i="6"/>
  <c r="AM163" i="6"/>
  <c r="AG163" i="6"/>
  <c r="AO163" i="6"/>
  <c r="AP163" i="6"/>
  <c r="AJ161" i="6"/>
  <c r="AI161" i="6"/>
  <c r="AH161" i="6"/>
  <c r="AM161" i="6" s="1"/>
  <c r="AG161" i="6"/>
  <c r="AO161" i="6"/>
  <c r="AP161" i="6"/>
  <c r="AJ156" i="6"/>
  <c r="AI156" i="6"/>
  <c r="AK156" i="6"/>
  <c r="AH156" i="6"/>
  <c r="AM156" i="6" s="1"/>
  <c r="AG156" i="6"/>
  <c r="AO156" i="6"/>
  <c r="AP156" i="6"/>
  <c r="AJ154" i="6"/>
  <c r="AI154" i="6"/>
  <c r="AH154" i="6"/>
  <c r="AM154" i="6"/>
  <c r="AG154" i="6"/>
  <c r="AO154" i="6" s="1"/>
  <c r="AP154" i="6"/>
  <c r="AJ153" i="6"/>
  <c r="AI153" i="6"/>
  <c r="AL153" i="6"/>
  <c r="AH153" i="6"/>
  <c r="AM153" i="6"/>
  <c r="AG153" i="6"/>
  <c r="AO153" i="6"/>
  <c r="AP153" i="6"/>
  <c r="AJ152" i="6"/>
  <c r="AI152" i="6"/>
  <c r="AL152" i="6"/>
  <c r="AH152" i="6"/>
  <c r="AM152" i="6" s="1"/>
  <c r="AG152" i="6"/>
  <c r="AO152" i="6"/>
  <c r="AP152" i="6"/>
  <c r="AJ148" i="6"/>
  <c r="AI148" i="6"/>
  <c r="AN148" i="6"/>
  <c r="AK148" i="6"/>
  <c r="AL148" i="6"/>
  <c r="AH148" i="6"/>
  <c r="AM148" i="6"/>
  <c r="AG148" i="6"/>
  <c r="AO148" i="6" s="1"/>
  <c r="AP148" i="6"/>
  <c r="AJ147" i="6"/>
  <c r="AI147" i="6"/>
  <c r="AN147" i="6" s="1"/>
  <c r="AK147" i="6"/>
  <c r="AL147" i="6"/>
  <c r="AH147" i="6"/>
  <c r="AM147" i="6"/>
  <c r="AG147" i="6"/>
  <c r="AO147" i="6" s="1"/>
  <c r="AP147" i="6"/>
  <c r="AJ143" i="6"/>
  <c r="AI143" i="6"/>
  <c r="AN143" i="6"/>
  <c r="AK143" i="6"/>
  <c r="AH143" i="6"/>
  <c r="AM143" i="6" s="1"/>
  <c r="AG143" i="6"/>
  <c r="AO143" i="6" s="1"/>
  <c r="AP143" i="6"/>
  <c r="AJ142" i="6"/>
  <c r="AI142" i="6"/>
  <c r="AN142" i="6"/>
  <c r="AK142" i="6"/>
  <c r="AL142" i="6"/>
  <c r="AH142" i="6"/>
  <c r="AM142" i="6"/>
  <c r="AG142" i="6"/>
  <c r="AO142" i="6"/>
  <c r="AP142" i="6"/>
  <c r="AJ137" i="6"/>
  <c r="AI137" i="6"/>
  <c r="AH137" i="6"/>
  <c r="AM137" i="6"/>
  <c r="AG137" i="6"/>
  <c r="AO137" i="6" s="1"/>
  <c r="AP137" i="6"/>
  <c r="AJ136" i="6"/>
  <c r="AI136" i="6"/>
  <c r="AH136" i="6"/>
  <c r="AM136" i="6"/>
  <c r="AG136" i="6"/>
  <c r="AO136" i="6" s="1"/>
  <c r="AP136" i="6"/>
  <c r="AJ133" i="6"/>
  <c r="AQ133" i="6" s="1"/>
  <c r="AR133" i="6" s="1"/>
  <c r="AI133" i="6"/>
  <c r="AK133" i="6" s="1"/>
  <c r="AN133" i="6"/>
  <c r="AH133" i="6"/>
  <c r="AM133" i="6" s="1"/>
  <c r="AG133" i="6"/>
  <c r="AO133" i="6"/>
  <c r="AP133" i="6"/>
  <c r="AJ131" i="6"/>
  <c r="AI131" i="6"/>
  <c r="AN131" i="6" s="1"/>
  <c r="AH131" i="6"/>
  <c r="AM131" i="6"/>
  <c r="AG131" i="6"/>
  <c r="AO131" i="6"/>
  <c r="AP131" i="6"/>
  <c r="AJ129" i="6"/>
  <c r="AI129" i="6"/>
  <c r="AK129" i="6"/>
  <c r="AH129" i="6"/>
  <c r="AM129" i="6"/>
  <c r="AN129" i="6"/>
  <c r="AG129" i="6"/>
  <c r="AO129" i="6" s="1"/>
  <c r="AP129" i="6"/>
  <c r="AJ119" i="6"/>
  <c r="AI119" i="6"/>
  <c r="AN119" i="6" s="1"/>
  <c r="AK119" i="6"/>
  <c r="AH119" i="6"/>
  <c r="AM119" i="6" s="1"/>
  <c r="AG119" i="6"/>
  <c r="AO119" i="6"/>
  <c r="AP119" i="6"/>
  <c r="AJ117" i="6"/>
  <c r="AI117" i="6"/>
  <c r="AH117" i="6"/>
  <c r="AM117" i="6"/>
  <c r="AG117" i="6"/>
  <c r="AO117" i="6"/>
  <c r="AP117" i="6"/>
  <c r="AJ116" i="6"/>
  <c r="AI116" i="6"/>
  <c r="AK116" i="6"/>
  <c r="AL116" i="6"/>
  <c r="AH116" i="6"/>
  <c r="AM116" i="6" s="1"/>
  <c r="AG116" i="6"/>
  <c r="AO116" i="6"/>
  <c r="AP116" i="6"/>
  <c r="AJ115" i="6"/>
  <c r="AI115" i="6"/>
  <c r="AN115" i="6"/>
  <c r="AK115" i="6"/>
  <c r="AQ115" i="6" s="1"/>
  <c r="AH115" i="6"/>
  <c r="AM115" i="6"/>
  <c r="AG115" i="6"/>
  <c r="AO115" i="6" s="1"/>
  <c r="AP115" i="6"/>
  <c r="AJ114" i="6"/>
  <c r="AI114" i="6"/>
  <c r="AN114" i="6"/>
  <c r="AK114" i="6"/>
  <c r="AL114" i="6"/>
  <c r="AH114" i="6"/>
  <c r="AM114" i="6"/>
  <c r="AQ114" i="6" s="1"/>
  <c r="AG114" i="6"/>
  <c r="AO114" i="6"/>
  <c r="AP114" i="6"/>
  <c r="AJ113" i="6"/>
  <c r="AI113" i="6"/>
  <c r="AK113" i="6"/>
  <c r="AL113" i="6"/>
  <c r="AH113" i="6"/>
  <c r="AM113" i="6" s="1"/>
  <c r="AG113" i="6"/>
  <c r="AO113" i="6"/>
  <c r="AP113" i="6"/>
  <c r="AJ112" i="6"/>
  <c r="AI112" i="6"/>
  <c r="AK112" i="6"/>
  <c r="AL112" i="6"/>
  <c r="AH112" i="6"/>
  <c r="AM112" i="6"/>
  <c r="AN112" i="6"/>
  <c r="AG112" i="6"/>
  <c r="AO112" i="6" s="1"/>
  <c r="AP112" i="6"/>
  <c r="AJ111" i="6"/>
  <c r="AI111" i="6"/>
  <c r="AL111" i="6"/>
  <c r="AH111" i="6"/>
  <c r="AM111" i="6" s="1"/>
  <c r="AG111" i="6"/>
  <c r="AO111" i="6"/>
  <c r="AP111" i="6"/>
  <c r="AJ110" i="6"/>
  <c r="AI110" i="6"/>
  <c r="AN110" i="6" s="1"/>
  <c r="AL110" i="6"/>
  <c r="AH110" i="6"/>
  <c r="AM110" i="6"/>
  <c r="AG110" i="6"/>
  <c r="AO110" i="6"/>
  <c r="AP110" i="6"/>
  <c r="AJ109" i="6"/>
  <c r="AI109" i="6"/>
  <c r="AK109" i="6"/>
  <c r="AQ109" i="6" s="1"/>
  <c r="AL109" i="6"/>
  <c r="AH109" i="6"/>
  <c r="AM109" i="6"/>
  <c r="AN109" i="6"/>
  <c r="AG109" i="6"/>
  <c r="AO109" i="6" s="1"/>
  <c r="AP109" i="6"/>
  <c r="AJ108" i="6"/>
  <c r="AI108" i="6"/>
  <c r="AN108" i="6"/>
  <c r="AK108" i="6"/>
  <c r="AL108" i="6"/>
  <c r="AH108" i="6"/>
  <c r="AM108" i="6" s="1"/>
  <c r="AG108" i="6"/>
  <c r="AO108" i="6"/>
  <c r="AP108" i="6"/>
  <c r="AJ107" i="6"/>
  <c r="AI107" i="6"/>
  <c r="AN107" i="6" s="1"/>
  <c r="AK107" i="6"/>
  <c r="AL107" i="6"/>
  <c r="AH107" i="6"/>
  <c r="AM107" i="6"/>
  <c r="AG107" i="6"/>
  <c r="AO107" i="6" s="1"/>
  <c r="AP107" i="6"/>
  <c r="AJ105" i="6"/>
  <c r="AI105" i="6"/>
  <c r="AK105" i="6" s="1"/>
  <c r="AL105" i="6"/>
  <c r="AH105" i="6"/>
  <c r="AM105" i="6" s="1"/>
  <c r="AQ105" i="6" s="1"/>
  <c r="AR105" i="6" s="1"/>
  <c r="AN105" i="6"/>
  <c r="AG105" i="6"/>
  <c r="AO105" i="6" s="1"/>
  <c r="AP105" i="6"/>
  <c r="AJ104" i="6"/>
  <c r="AI104" i="6"/>
  <c r="AK104" i="6"/>
  <c r="AL104" i="6"/>
  <c r="AH104" i="6"/>
  <c r="AM104" i="6"/>
  <c r="AN104" i="6"/>
  <c r="AG104" i="6"/>
  <c r="AO104" i="6" s="1"/>
  <c r="AP104" i="6"/>
  <c r="AJ100" i="6"/>
  <c r="AI100" i="6"/>
  <c r="AK100" i="6" s="1"/>
  <c r="AH100" i="6"/>
  <c r="AM100" i="6"/>
  <c r="AN100" i="6"/>
  <c r="AG100" i="6"/>
  <c r="AO100" i="6"/>
  <c r="AP100" i="6"/>
  <c r="AJ99" i="6"/>
  <c r="AQ99" i="6" s="1"/>
  <c r="AR99" i="6" s="1"/>
  <c r="AI99" i="6"/>
  <c r="AN99" i="6"/>
  <c r="AK99" i="6"/>
  <c r="AH99" i="6"/>
  <c r="AM99" i="6"/>
  <c r="AG99" i="6"/>
  <c r="AO99" i="6"/>
  <c r="AP99" i="6"/>
  <c r="AJ98" i="6"/>
  <c r="AI98" i="6"/>
  <c r="AK98" i="6" s="1"/>
  <c r="AN98" i="6"/>
  <c r="AH98" i="6"/>
  <c r="AM98" i="6" s="1"/>
  <c r="AG98" i="6"/>
  <c r="AO98" i="6"/>
  <c r="AP98" i="6"/>
  <c r="AJ93" i="6"/>
  <c r="AI93" i="6"/>
  <c r="AN93" i="6" s="1"/>
  <c r="AH93" i="6"/>
  <c r="AM93" i="6"/>
  <c r="AG93" i="6"/>
  <c r="AO93" i="6"/>
  <c r="AP93" i="6"/>
  <c r="AJ91" i="6"/>
  <c r="AI91" i="6"/>
  <c r="AH91" i="6"/>
  <c r="AM91" i="6"/>
  <c r="AG91" i="6"/>
  <c r="AO91" i="6" s="1"/>
  <c r="AP91" i="6"/>
  <c r="AJ90" i="6"/>
  <c r="AI90" i="6"/>
  <c r="AK90" i="6" s="1"/>
  <c r="AH90" i="6"/>
  <c r="AM90" i="6"/>
  <c r="AN90" i="6"/>
  <c r="AG90" i="6"/>
  <c r="AO90" i="6"/>
  <c r="AP90" i="6"/>
  <c r="AJ89" i="6"/>
  <c r="AI89" i="6"/>
  <c r="AK89" i="6"/>
  <c r="AL89" i="6"/>
  <c r="AH89" i="6"/>
  <c r="AM89" i="6" s="1"/>
  <c r="AN89" i="6"/>
  <c r="AG89" i="6"/>
  <c r="AO89" i="6"/>
  <c r="AP89" i="6"/>
  <c r="AJ88" i="6"/>
  <c r="AI88" i="6"/>
  <c r="AN88" i="6" s="1"/>
  <c r="AK88" i="6"/>
  <c r="AL88" i="6"/>
  <c r="AH88" i="6"/>
  <c r="AM88" i="6"/>
  <c r="AG88" i="6"/>
  <c r="AO88" i="6"/>
  <c r="AP88" i="6"/>
  <c r="AJ87" i="6"/>
  <c r="AI87" i="6"/>
  <c r="AN87" i="6" s="1"/>
  <c r="AH87" i="6"/>
  <c r="AM87" i="6"/>
  <c r="AG87" i="6"/>
  <c r="AO87" i="6" s="1"/>
  <c r="AP87" i="6"/>
  <c r="AJ92" i="6"/>
  <c r="AQ92" i="6" s="1"/>
  <c r="AI92" i="6"/>
  <c r="AN92" i="6" s="1"/>
  <c r="AK92" i="6"/>
  <c r="AH92" i="6"/>
  <c r="AM92" i="6"/>
  <c r="AG92" i="6"/>
  <c r="AO92" i="6"/>
  <c r="AP92" i="6"/>
  <c r="AJ83" i="6"/>
  <c r="AI83" i="6"/>
  <c r="AK83" i="6"/>
  <c r="AL83" i="6"/>
  <c r="AH83" i="6"/>
  <c r="AM83" i="6"/>
  <c r="AQ83" i="6" s="1"/>
  <c r="AR83" i="6" s="1"/>
  <c r="AN83" i="6"/>
  <c r="AG83" i="6"/>
  <c r="AO83" i="6" s="1"/>
  <c r="AP83" i="6"/>
  <c r="AJ79" i="6"/>
  <c r="AI79" i="6"/>
  <c r="AK79" i="6"/>
  <c r="AL79" i="6"/>
  <c r="AH79" i="6"/>
  <c r="AM79" i="6"/>
  <c r="AN79" i="6"/>
  <c r="AG79" i="6"/>
  <c r="AO79" i="6" s="1"/>
  <c r="AP79" i="6"/>
  <c r="AJ77" i="6"/>
  <c r="AI77" i="6"/>
  <c r="AK77" i="6" s="1"/>
  <c r="AL77" i="6"/>
  <c r="AH77" i="6"/>
  <c r="AM77" i="6"/>
  <c r="AN77" i="6"/>
  <c r="AG77" i="6"/>
  <c r="AO77" i="6"/>
  <c r="AP77" i="6"/>
  <c r="AJ69" i="6"/>
  <c r="AI69" i="6"/>
  <c r="AL69" i="6"/>
  <c r="AH69" i="6"/>
  <c r="AM69" i="6" s="1"/>
  <c r="AG69" i="6"/>
  <c r="AO69" i="6"/>
  <c r="AP69" i="6"/>
  <c r="AJ67" i="6"/>
  <c r="AI67" i="6"/>
  <c r="AN67" i="6" s="1"/>
  <c r="AL67" i="6"/>
  <c r="AH67" i="6"/>
  <c r="AM67" i="6" s="1"/>
  <c r="AG67" i="6"/>
  <c r="AO67" i="6" s="1"/>
  <c r="AP67" i="6"/>
  <c r="AJ65" i="6"/>
  <c r="AI65" i="6"/>
  <c r="AN65" i="6"/>
  <c r="AK65" i="6"/>
  <c r="AL65" i="6"/>
  <c r="AH65" i="6"/>
  <c r="AM65" i="6" s="1"/>
  <c r="AG65" i="6"/>
  <c r="AO65" i="6" s="1"/>
  <c r="AQ65" i="6" s="1"/>
  <c r="AR65" i="6" s="1"/>
  <c r="AP65" i="6"/>
  <c r="AJ61" i="6"/>
  <c r="AI61" i="6"/>
  <c r="AN61" i="6"/>
  <c r="AK61" i="6"/>
  <c r="AL61" i="6"/>
  <c r="AH61" i="6"/>
  <c r="AM61" i="6"/>
  <c r="AG61" i="6"/>
  <c r="AO61" i="6" s="1"/>
  <c r="AP61" i="6"/>
  <c r="AJ59" i="6"/>
  <c r="AI59" i="6"/>
  <c r="AN59" i="6" s="1"/>
  <c r="AK59" i="6"/>
  <c r="AL59" i="6"/>
  <c r="AH59" i="6"/>
  <c r="AM59" i="6"/>
  <c r="AG59" i="6"/>
  <c r="AO59" i="6"/>
  <c r="AP59" i="6"/>
  <c r="AJ55" i="6"/>
  <c r="AI55" i="6"/>
  <c r="AK55" i="6" s="1"/>
  <c r="AN55" i="6"/>
  <c r="AL55" i="6"/>
  <c r="AH55" i="6"/>
  <c r="AM55" i="6"/>
  <c r="AG55" i="6"/>
  <c r="AO55" i="6"/>
  <c r="AP55" i="6"/>
  <c r="AJ51" i="6"/>
  <c r="AI51" i="6"/>
  <c r="AN51" i="6" s="1"/>
  <c r="AK51" i="6"/>
  <c r="AH51" i="6"/>
  <c r="AM51" i="6" s="1"/>
  <c r="AG51" i="6"/>
  <c r="AO51" i="6"/>
  <c r="AP51" i="6"/>
  <c r="AJ50" i="6"/>
  <c r="AI50" i="6"/>
  <c r="AN50" i="6" s="1"/>
  <c r="AL50" i="6"/>
  <c r="AH50" i="6"/>
  <c r="AM50" i="6" s="1"/>
  <c r="AG50" i="6"/>
  <c r="AO50" i="6"/>
  <c r="AP50" i="6"/>
  <c r="AJ48" i="6"/>
  <c r="AI48" i="6"/>
  <c r="AN48" i="6"/>
  <c r="AK48" i="6"/>
  <c r="AL48" i="6"/>
  <c r="AH48" i="6"/>
  <c r="AM48" i="6" s="1"/>
  <c r="AG48" i="6"/>
  <c r="AO48" i="6" s="1"/>
  <c r="AP48" i="6"/>
  <c r="AJ46" i="6"/>
  <c r="AI46" i="6"/>
  <c r="AN46" i="6" s="1"/>
  <c r="AK46" i="6"/>
  <c r="AL46" i="6"/>
  <c r="AH46" i="6"/>
  <c r="AM46" i="6"/>
  <c r="AG46" i="6"/>
  <c r="AO46" i="6" s="1"/>
  <c r="AP46" i="6"/>
  <c r="AJ41" i="6"/>
  <c r="AI41" i="6"/>
  <c r="AN41" i="6" s="1"/>
  <c r="AL41" i="6"/>
  <c r="AH41" i="6"/>
  <c r="AM41" i="6"/>
  <c r="AG41" i="6"/>
  <c r="AO41" i="6" s="1"/>
  <c r="AP41" i="6"/>
  <c r="AJ38" i="6"/>
  <c r="AI38" i="6"/>
  <c r="AN38" i="6"/>
  <c r="AL38" i="6"/>
  <c r="AH38" i="6"/>
  <c r="AM38" i="6" s="1"/>
  <c r="AG38" i="6"/>
  <c r="AO38" i="6" s="1"/>
  <c r="AP38" i="6"/>
  <c r="AJ35" i="6"/>
  <c r="AI35" i="6"/>
  <c r="AN35" i="6" s="1"/>
  <c r="AL35" i="6"/>
  <c r="AH35" i="6"/>
  <c r="AM35" i="6" s="1"/>
  <c r="AG35" i="6"/>
  <c r="AO35" i="6"/>
  <c r="AP35" i="6"/>
  <c r="AJ31" i="6"/>
  <c r="AI31" i="6"/>
  <c r="AK31" i="6"/>
  <c r="AL31" i="6"/>
  <c r="AH31" i="6"/>
  <c r="AM31" i="6" s="1"/>
  <c r="AN31" i="6"/>
  <c r="AG31" i="6"/>
  <c r="AO31" i="6" s="1"/>
  <c r="AP31" i="6"/>
  <c r="AJ30" i="6"/>
  <c r="AQ30" i="6" s="1"/>
  <c r="AI30" i="6"/>
  <c r="AK30" i="6"/>
  <c r="AL30" i="6"/>
  <c r="AH30" i="6"/>
  <c r="AM30" i="6"/>
  <c r="AN30" i="6"/>
  <c r="AG30" i="6"/>
  <c r="AO30" i="6"/>
  <c r="AP30" i="6"/>
  <c r="AJ29" i="6"/>
  <c r="AI29" i="6"/>
  <c r="AK29" i="6"/>
  <c r="AL29" i="6"/>
  <c r="AH29" i="6"/>
  <c r="AM29" i="6"/>
  <c r="AN29" i="6"/>
  <c r="AG29" i="6"/>
  <c r="AO29" i="6"/>
  <c r="AP29" i="6"/>
  <c r="AJ28" i="6"/>
  <c r="AI28" i="6"/>
  <c r="AK28" i="6" s="1"/>
  <c r="AL28" i="6"/>
  <c r="AH28" i="6"/>
  <c r="AM28" i="6" s="1"/>
  <c r="AQ28" i="6" s="1"/>
  <c r="AG28" i="6"/>
  <c r="AO28" i="6"/>
  <c r="AP28" i="6"/>
  <c r="AJ23" i="6"/>
  <c r="AI23" i="6"/>
  <c r="AL23" i="6"/>
  <c r="AH23" i="6"/>
  <c r="AM23" i="6" s="1"/>
  <c r="AG23" i="6"/>
  <c r="AO23" i="6" s="1"/>
  <c r="AP23" i="6"/>
  <c r="AJ19" i="6"/>
  <c r="AI19" i="6"/>
  <c r="AN19" i="6" s="1"/>
  <c r="AL19" i="6"/>
  <c r="AH19" i="6"/>
  <c r="AM19" i="6"/>
  <c r="AG19" i="6"/>
  <c r="AO19" i="6"/>
  <c r="AP19" i="6"/>
  <c r="AJ14" i="6"/>
  <c r="AI14" i="6"/>
  <c r="AN14" i="6"/>
  <c r="AK14" i="6"/>
  <c r="AL14" i="6"/>
  <c r="AH14" i="6"/>
  <c r="AM14" i="6"/>
  <c r="AG14" i="6"/>
  <c r="AO14" i="6"/>
  <c r="AP14" i="6"/>
  <c r="AJ13" i="6"/>
  <c r="AI13" i="6"/>
  <c r="AL13" i="6"/>
  <c r="AH13" i="6"/>
  <c r="AM13" i="6"/>
  <c r="AG13" i="6"/>
  <c r="AO13" i="6" s="1"/>
  <c r="AP13" i="6"/>
  <c r="AJ12" i="6"/>
  <c r="AI12" i="6"/>
  <c r="AN12" i="6"/>
  <c r="AK12" i="6"/>
  <c r="AL12" i="6"/>
  <c r="AH12" i="6"/>
  <c r="AM12" i="6"/>
  <c r="AG12" i="6"/>
  <c r="AO12" i="6"/>
  <c r="AP12" i="6"/>
  <c r="AQ12" i="6" s="1"/>
  <c r="AR12" i="6" s="1"/>
  <c r="AJ8" i="6"/>
  <c r="AI8" i="6"/>
  <c r="AN8" i="6"/>
  <c r="AL8" i="6"/>
  <c r="AH8" i="6"/>
  <c r="AM8" i="6"/>
  <c r="AG8" i="6"/>
  <c r="AO8" i="6" s="1"/>
  <c r="AP8" i="6"/>
  <c r="AJ7" i="6"/>
  <c r="AI7" i="6"/>
  <c r="AN7" i="6"/>
  <c r="AL7" i="6"/>
  <c r="AQ7" i="6" s="1"/>
  <c r="AH7" i="6"/>
  <c r="AM7" i="6" s="1"/>
  <c r="AG7" i="6"/>
  <c r="AO7" i="6"/>
  <c r="AP7" i="6"/>
  <c r="AJ5" i="6"/>
  <c r="AI5" i="6"/>
  <c r="AN5" i="6"/>
  <c r="AL5" i="6"/>
  <c r="AH5" i="6"/>
  <c r="AM5" i="6"/>
  <c r="AG5" i="6"/>
  <c r="AO5" i="6"/>
  <c r="AP5" i="6"/>
  <c r="AK288" i="6"/>
  <c r="AN288" i="6"/>
  <c r="AK367" i="6"/>
  <c r="AQ367" i="6"/>
  <c r="AN367" i="6"/>
  <c r="AK648" i="6"/>
  <c r="AN648" i="6"/>
  <c r="AQ648" i="6"/>
  <c r="AQ608" i="6"/>
  <c r="AR608" i="6" s="1"/>
  <c r="AQ874" i="6"/>
  <c r="AR874" i="6"/>
  <c r="AK353" i="6"/>
  <c r="AK433" i="6"/>
  <c r="AK603" i="6"/>
  <c r="AQ603" i="6" s="1"/>
  <c r="AR603" i="6" s="1"/>
  <c r="AK808" i="6"/>
  <c r="AN1533" i="6"/>
  <c r="AK1533" i="6"/>
  <c r="AK272" i="6"/>
  <c r="AQ272" i="6"/>
  <c r="AK449" i="6"/>
  <c r="AQ449" i="6" s="1"/>
  <c r="AK581" i="6"/>
  <c r="AQ581" i="6" s="1"/>
  <c r="AN581" i="6"/>
  <c r="AN782" i="6"/>
  <c r="AK782" i="6"/>
  <c r="AQ782" i="6"/>
  <c r="AN854" i="6"/>
  <c r="AK854" i="6"/>
  <c r="AQ854" i="6"/>
  <c r="AK414" i="6"/>
  <c r="AQ414" i="6"/>
  <c r="AN414" i="6"/>
  <c r="AN244" i="6"/>
  <c r="AN278" i="6"/>
  <c r="AQ430" i="6"/>
  <c r="AK547" i="6"/>
  <c r="AN116" i="6"/>
  <c r="AN156" i="6"/>
  <c r="AK284" i="6"/>
  <c r="AN284" i="6"/>
  <c r="AK360" i="6"/>
  <c r="AK379" i="6"/>
  <c r="AQ379" i="6"/>
  <c r="AQ502" i="6"/>
  <c r="AK519" i="6"/>
  <c r="AQ565" i="6"/>
  <c r="AR565" i="6" s="1"/>
  <c r="AK658" i="6"/>
  <c r="AQ658" i="6" s="1"/>
  <c r="AR658" i="6" s="1"/>
  <c r="AK522" i="6"/>
  <c r="AN522" i="6"/>
  <c r="AK709" i="6"/>
  <c r="AN709" i="6"/>
  <c r="AK495" i="6"/>
  <c r="AN495" i="6"/>
  <c r="AQ495" i="6" s="1"/>
  <c r="AR495" i="6" s="1"/>
  <c r="AK1572" i="6"/>
  <c r="AN1572" i="6"/>
  <c r="AQ636" i="6"/>
  <c r="AR636" i="6" s="1"/>
  <c r="AN28" i="6"/>
  <c r="AK225" i="6"/>
  <c r="AK283" i="6"/>
  <c r="AK354" i="6"/>
  <c r="AQ375" i="6"/>
  <c r="AK378" i="6"/>
  <c r="AQ378" i="6" s="1"/>
  <c r="AQ512" i="6"/>
  <c r="AK518" i="6"/>
  <c r="AQ518" i="6" s="1"/>
  <c r="AR518" i="6"/>
  <c r="AK530" i="6"/>
  <c r="AQ530" i="6" s="1"/>
  <c r="AR530" i="6" s="1"/>
  <c r="AN530" i="6"/>
  <c r="AK546" i="6"/>
  <c r="AQ546" i="6" s="1"/>
  <c r="AK1187" i="6"/>
  <c r="AQ1187" i="6" s="1"/>
  <c r="AK820" i="6"/>
  <c r="AQ820" i="6" s="1"/>
  <c r="AN820" i="6"/>
  <c r="AQ826" i="6"/>
  <c r="AQ832" i="6"/>
  <c r="AQ836" i="6"/>
  <c r="AQ1034" i="6"/>
  <c r="AQ1186" i="6"/>
  <c r="AK1286" i="6"/>
  <c r="AN1286" i="6"/>
  <c r="AQ1290" i="6"/>
  <c r="AK613" i="6"/>
  <c r="AQ698" i="6"/>
  <c r="AR698" i="6"/>
  <c r="AQ770" i="6"/>
  <c r="AR770" i="6" s="1"/>
  <c r="AQ779" i="6"/>
  <c r="AK810" i="6"/>
  <c r="AN810" i="6"/>
  <c r="AQ810" i="6" s="1"/>
  <c r="AN965" i="6"/>
  <c r="AK965" i="6"/>
  <c r="AK1121" i="6"/>
  <c r="AN1121" i="6"/>
  <c r="AQ1127" i="6"/>
  <c r="AR1127" i="6" s="1"/>
  <c r="AN1276" i="6"/>
  <c r="AK1276" i="6"/>
  <c r="AQ1276" i="6" s="1"/>
  <c r="AQ1286" i="6"/>
  <c r="AK1327" i="6"/>
  <c r="AQ1327" i="6" s="1"/>
  <c r="AK1411" i="6"/>
  <c r="AN1411" i="6"/>
  <c r="AQ1532" i="6"/>
  <c r="AR1532" i="6"/>
  <c r="AQ635" i="6"/>
  <c r="AR635" i="6"/>
  <c r="AK724" i="6"/>
  <c r="AN724" i="6"/>
  <c r="AQ724" i="6" s="1"/>
  <c r="AK1028" i="6"/>
  <c r="AN1028" i="6"/>
  <c r="AK1207" i="6"/>
  <c r="AN1207" i="6"/>
  <c r="AN306" i="6"/>
  <c r="AK831" i="6"/>
  <c r="AN831" i="6"/>
  <c r="AQ831" i="6"/>
  <c r="AR831" i="6" s="1"/>
  <c r="AR832" i="6" s="1"/>
  <c r="AQ1156" i="6"/>
  <c r="AR1156" i="6" s="1"/>
  <c r="AQ1360" i="6"/>
  <c r="AR1363" i="6"/>
  <c r="AK1554" i="6"/>
  <c r="AN1554" i="6"/>
  <c r="AN787" i="6"/>
  <c r="AK787" i="6"/>
  <c r="AQ787" i="6"/>
  <c r="AR787" i="6"/>
  <c r="AQ818" i="6"/>
  <c r="AK849" i="6"/>
  <c r="AQ849" i="6" s="1"/>
  <c r="AN849" i="6"/>
  <c r="AK911" i="6"/>
  <c r="AQ911" i="6" s="1"/>
  <c r="AN911" i="6"/>
  <c r="AQ1126" i="6"/>
  <c r="AQ944" i="6"/>
  <c r="AR944" i="6"/>
  <c r="AK957" i="6"/>
  <c r="AN957" i="6"/>
  <c r="AQ957" i="6" s="1"/>
  <c r="AR957" i="6" s="1"/>
  <c r="AQ1268" i="6"/>
  <c r="AK1548" i="6"/>
  <c r="AQ1548" i="6"/>
  <c r="AN1548" i="6"/>
  <c r="AK723" i="6"/>
  <c r="AR723" i="6"/>
  <c r="AK829" i="6"/>
  <c r="AQ829" i="6" s="1"/>
  <c r="AR829" i="6" s="1"/>
  <c r="AK857" i="6"/>
  <c r="AN857" i="6"/>
  <c r="AK998" i="6"/>
  <c r="AQ714" i="6"/>
  <c r="AQ777" i="6"/>
  <c r="AR777" i="6"/>
  <c r="AQ809" i="6"/>
  <c r="AQ1162" i="6"/>
  <c r="AQ865" i="6"/>
  <c r="AQ1116" i="6"/>
  <c r="AR1116" i="6"/>
  <c r="AQ1323" i="6"/>
  <c r="AR1323" i="6" s="1"/>
  <c r="AK1427" i="6"/>
  <c r="AN1427" i="6"/>
  <c r="AQ1427" i="6"/>
  <c r="AR1427" i="6" s="1"/>
  <c r="AR1430" i="6" s="1"/>
  <c r="AK1105" i="6"/>
  <c r="AN1105" i="6"/>
  <c r="AQ807" i="6"/>
  <c r="AQ816" i="6"/>
  <c r="AQ997" i="6"/>
  <c r="AK1316" i="6"/>
  <c r="AQ1316" i="6" s="1"/>
  <c r="AR1316" i="6" s="1"/>
  <c r="AN1316" i="6"/>
  <c r="AQ1501" i="6"/>
  <c r="AR1501" i="6" s="1"/>
  <c r="AQ1504" i="6"/>
  <c r="AQ1590" i="6"/>
  <c r="AK797" i="6"/>
  <c r="AQ797" i="6"/>
  <c r="AR797" i="6"/>
  <c r="AK821" i="6"/>
  <c r="AK855" i="6"/>
  <c r="AK1111" i="6"/>
  <c r="AN1111" i="6"/>
  <c r="AQ1111" i="6"/>
  <c r="AR1111" i="6"/>
  <c r="AK1226" i="6"/>
  <c r="AQ1226" i="6" s="1"/>
  <c r="AR1226" i="6" s="1"/>
  <c r="AN1226" i="6"/>
  <c r="AQ1614" i="6"/>
  <c r="AR1614" i="6" s="1"/>
  <c r="AK1164" i="6"/>
  <c r="AQ1164" i="6"/>
  <c r="AR1164" i="6" s="1"/>
  <c r="AN1164" i="6"/>
  <c r="AK1266" i="6"/>
  <c r="AQ1266" i="6"/>
  <c r="AR1266" i="6"/>
  <c r="AQ1277" i="6"/>
  <c r="AQ1364" i="6"/>
  <c r="AQ1458" i="6"/>
  <c r="AQ821" i="6"/>
  <c r="AK837" i="6"/>
  <c r="AQ837" i="6" s="1"/>
  <c r="AN837" i="6"/>
  <c r="AK1328" i="6"/>
  <c r="AQ1328" i="6"/>
  <c r="AN1328" i="6"/>
  <c r="AK1481" i="6"/>
  <c r="AQ1481" i="6"/>
  <c r="AQ1494" i="6"/>
  <c r="AN1534" i="6"/>
  <c r="AK1534" i="6"/>
  <c r="AQ1534" i="6" s="1"/>
  <c r="AQ1589" i="6"/>
  <c r="AR1589" i="6"/>
  <c r="AK861" i="6"/>
  <c r="AQ861" i="6" s="1"/>
  <c r="AR861" i="6" s="1"/>
  <c r="AN861" i="6"/>
  <c r="AQ895" i="6"/>
  <c r="AR895" i="6"/>
  <c r="AN996" i="6"/>
  <c r="AK996" i="6"/>
  <c r="AQ996" i="6" s="1"/>
  <c r="AR996" i="6" s="1"/>
  <c r="AN1026" i="6"/>
  <c r="AQ1026" i="6"/>
  <c r="AR1026" i="6" s="1"/>
  <c r="AK1026" i="6"/>
  <c r="AK1254" i="6"/>
  <c r="AQ1254" i="6"/>
  <c r="AR1254" i="6"/>
  <c r="AK1324" i="6"/>
  <c r="AQ1324" i="6" s="1"/>
  <c r="AR1324" i="6"/>
  <c r="AR1290" i="6" s="1"/>
  <c r="AQ1345" i="6"/>
  <c r="AQ833" i="6"/>
  <c r="AR833" i="6" s="1"/>
  <c r="AK1004" i="6"/>
  <c r="AQ1004" i="6" s="1"/>
  <c r="AK1387" i="6"/>
  <c r="AN1387" i="6"/>
  <c r="AQ1387" i="6" s="1"/>
  <c r="AQ1629" i="6"/>
  <c r="AK1061" i="6"/>
  <c r="AN1061" i="6"/>
  <c r="AQ1061" i="6" s="1"/>
  <c r="AK1161" i="6"/>
  <c r="AQ1161" i="6" s="1"/>
  <c r="AN1161" i="6"/>
  <c r="AK1201" i="6"/>
  <c r="AQ1201" i="6" s="1"/>
  <c r="AR1201" i="6" s="1"/>
  <c r="AK1315" i="6"/>
  <c r="AQ1315" i="6"/>
  <c r="AR1315" i="6" s="1"/>
  <c r="AQ1572" i="6"/>
  <c r="AR1572" i="6" s="1"/>
  <c r="AK1234" i="6"/>
  <c r="AN1234" i="6"/>
  <c r="AQ1234" i="6" s="1"/>
  <c r="AR1234" i="6" s="1"/>
  <c r="AQ1595" i="6"/>
  <c r="AK979" i="6"/>
  <c r="AN979" i="6"/>
  <c r="AK1188" i="6"/>
  <c r="AN1188" i="6"/>
  <c r="AK1231" i="6"/>
  <c r="AQ1231" i="6"/>
  <c r="AR1231" i="6" s="1"/>
  <c r="AK1267" i="6"/>
  <c r="AN1267" i="6"/>
  <c r="AQ1267" i="6"/>
  <c r="AR1267" i="6" s="1"/>
  <c r="AK1325" i="6"/>
  <c r="AQ1325" i="6"/>
  <c r="AQ1546" i="6"/>
  <c r="AK1482" i="6"/>
  <c r="AN1482" i="6"/>
  <c r="AQ1549" i="6"/>
  <c r="AK1579" i="6"/>
  <c r="AQ1579" i="6"/>
  <c r="AK1621" i="6"/>
  <c r="AQ1621" i="6"/>
  <c r="AK1629" i="6"/>
  <c r="AN1630" i="6"/>
  <c r="AR272" i="6"/>
  <c r="AQ979" i="6"/>
  <c r="AR979" i="6"/>
  <c r="AQ1188" i="6"/>
  <c r="AR724" i="6"/>
  <c r="AR725" i="6" s="1"/>
  <c r="AQ1028" i="6"/>
  <c r="AR911" i="6"/>
  <c r="AQ90" i="6"/>
  <c r="AN201" i="6"/>
  <c r="AK201" i="6"/>
  <c r="AQ201" i="6"/>
  <c r="AR201" i="6"/>
  <c r="AQ31" i="6"/>
  <c r="AQ108" i="6"/>
  <c r="AQ148" i="6"/>
  <c r="AQ239" i="6"/>
  <c r="AQ965" i="6"/>
  <c r="AK69" i="6"/>
  <c r="AN69" i="6"/>
  <c r="AK241" i="6"/>
  <c r="AN241" i="6"/>
  <c r="AR1590" i="6"/>
  <c r="AQ61" i="6"/>
  <c r="AR61" i="6"/>
  <c r="AK23" i="6"/>
  <c r="AN23" i="6"/>
  <c r="AQ23" i="6" s="1"/>
  <c r="AK210" i="6"/>
  <c r="AN210" i="6"/>
  <c r="AQ258" i="6"/>
  <c r="AR258" i="6"/>
  <c r="AQ48" i="6"/>
  <c r="AQ240" i="6"/>
  <c r="AQ88" i="6"/>
  <c r="AN254" i="6"/>
  <c r="AK254" i="6"/>
  <c r="AN91" i="6"/>
  <c r="AK91" i="6"/>
  <c r="AN324" i="6"/>
  <c r="AQ324" i="6" s="1"/>
  <c r="AK324" i="6"/>
  <c r="AQ1207" i="6"/>
  <c r="AR1207" i="6" s="1"/>
  <c r="AQ29" i="6"/>
  <c r="AQ55" i="6"/>
  <c r="AQ112" i="6"/>
  <c r="AK8" i="6"/>
  <c r="AQ8" i="6" s="1"/>
  <c r="AK19" i="6"/>
  <c r="AN113" i="6"/>
  <c r="AK131" i="6"/>
  <c r="AN165" i="6"/>
  <c r="AQ694" i="6"/>
  <c r="AK758" i="6"/>
  <c r="AN758" i="6"/>
  <c r="AQ758" i="6" s="1"/>
  <c r="AK136" i="6"/>
  <c r="AN136" i="6"/>
  <c r="AQ136" i="6" s="1"/>
  <c r="AR136" i="6" s="1"/>
  <c r="AN153" i="6"/>
  <c r="AK153" i="6"/>
  <c r="AK5" i="6"/>
  <c r="AK7" i="6"/>
  <c r="AK41" i="6"/>
  <c r="AQ41" i="6"/>
  <c r="AR41" i="6" s="1"/>
  <c r="AQ131" i="6"/>
  <c r="AQ259" i="6"/>
  <c r="AN505" i="6"/>
  <c r="AK505" i="6"/>
  <c r="AN540" i="6"/>
  <c r="AK540" i="6"/>
  <c r="AQ540" i="6" s="1"/>
  <c r="AR540" i="6" s="1"/>
  <c r="AN594" i="6"/>
  <c r="AK594" i="6"/>
  <c r="AQ594" i="6" s="1"/>
  <c r="AN280" i="6"/>
  <c r="AK280" i="6"/>
  <c r="AN453" i="6"/>
  <c r="AK453" i="6"/>
  <c r="AQ453" i="6"/>
  <c r="AR453" i="6"/>
  <c r="AQ490" i="6"/>
  <c r="AR490" i="6" s="1"/>
  <c r="AK38" i="6"/>
  <c r="AQ38" i="6"/>
  <c r="AR38" i="6"/>
  <c r="AK163" i="6"/>
  <c r="AQ163" i="6" s="1"/>
  <c r="AR163" i="6" s="1"/>
  <c r="AN163" i="6"/>
  <c r="AQ411" i="6"/>
  <c r="AQ555" i="6"/>
  <c r="AQ107" i="6"/>
  <c r="AR107" i="6"/>
  <c r="AQ129" i="6"/>
  <c r="AR129" i="6" s="1"/>
  <c r="AK319" i="6"/>
  <c r="AN319" i="6"/>
  <c r="AN410" i="6"/>
  <c r="AK410" i="6"/>
  <c r="AQ410" i="6"/>
  <c r="AR410" i="6" s="1"/>
  <c r="AK477" i="6"/>
  <c r="AQ477" i="6" s="1"/>
  <c r="AR477" i="6" s="1"/>
  <c r="AN477" i="6"/>
  <c r="AK255" i="6"/>
  <c r="AN255" i="6"/>
  <c r="AK322" i="6"/>
  <c r="AQ322" i="6" s="1"/>
  <c r="AQ432" i="6"/>
  <c r="AQ489" i="6"/>
  <c r="AR489" i="6"/>
  <c r="AN531" i="6"/>
  <c r="AK531" i="6"/>
  <c r="AK667" i="6"/>
  <c r="AN667" i="6"/>
  <c r="AN154" i="6"/>
  <c r="AK154" i="6"/>
  <c r="AQ551" i="6"/>
  <c r="AN610" i="6"/>
  <c r="AQ610" i="6" s="1"/>
  <c r="AR610" i="6" s="1"/>
  <c r="AK610" i="6"/>
  <c r="AQ142" i="6"/>
  <c r="AR142" i="6"/>
  <c r="AK161" i="6"/>
  <c r="AN161" i="6"/>
  <c r="AN419" i="6"/>
  <c r="AK419" i="6"/>
  <c r="AQ419" i="6"/>
  <c r="AK497" i="6"/>
  <c r="AQ497" i="6" s="1"/>
  <c r="AK117" i="6"/>
  <c r="AQ117" i="6"/>
  <c r="AN117" i="6"/>
  <c r="AN412" i="6"/>
  <c r="AK412" i="6"/>
  <c r="AQ412" i="6" s="1"/>
  <c r="AK476" i="6"/>
  <c r="AQ476" i="6"/>
  <c r="AR476" i="6"/>
  <c r="AN476" i="6"/>
  <c r="AQ586" i="6"/>
  <c r="AN726" i="6"/>
  <c r="AK726" i="6"/>
  <c r="AK1023" i="6"/>
  <c r="AN1023" i="6"/>
  <c r="AQ1023" i="6" s="1"/>
  <c r="AK1102" i="6"/>
  <c r="AQ1102" i="6" s="1"/>
  <c r="AN1102" i="6"/>
  <c r="AN1278" i="6"/>
  <c r="AK1278" i="6"/>
  <c r="AQ1278" i="6"/>
  <c r="AK660" i="6"/>
  <c r="AQ660" i="6" s="1"/>
  <c r="AK716" i="6"/>
  <c r="AQ716" i="6"/>
  <c r="AN771" i="6"/>
  <c r="AK771" i="6"/>
  <c r="AQ771" i="6"/>
  <c r="AR771" i="6" s="1"/>
  <c r="AN1114" i="6"/>
  <c r="AK1114" i="6"/>
  <c r="AK1238" i="6"/>
  <c r="AN1238" i="6"/>
  <c r="AK835" i="6"/>
  <c r="AQ835" i="6" s="1"/>
  <c r="AN835" i="6"/>
  <c r="AQ859" i="6"/>
  <c r="AK925" i="6"/>
  <c r="AQ925" i="6"/>
  <c r="AR925" i="6" s="1"/>
  <c r="AN925" i="6"/>
  <c r="AQ1275" i="6"/>
  <c r="AN687" i="6"/>
  <c r="AQ687" i="6"/>
  <c r="AR687" i="6"/>
  <c r="AK696" i="6"/>
  <c r="AN696" i="6"/>
  <c r="AN749" i="6"/>
  <c r="AK749" i="6"/>
  <c r="AQ749" i="6" s="1"/>
  <c r="AR749" i="6" s="1"/>
  <c r="AQ1087" i="6"/>
  <c r="AK688" i="6"/>
  <c r="AQ688" i="6" s="1"/>
  <c r="AQ759" i="6"/>
  <c r="AQ1029" i="6"/>
  <c r="AQ1033" i="6"/>
  <c r="AN485" i="6"/>
  <c r="AQ485" i="6" s="1"/>
  <c r="AN609" i="6"/>
  <c r="AQ609" i="6"/>
  <c r="AR609" i="6" s="1"/>
  <c r="AK722" i="6"/>
  <c r="AN722" i="6"/>
  <c r="AQ725" i="6"/>
  <c r="AN727" i="6"/>
  <c r="AQ727" i="6"/>
  <c r="AQ804" i="6"/>
  <c r="AR804" i="6" s="1"/>
  <c r="AK811" i="6"/>
  <c r="AQ811" i="6"/>
  <c r="AK858" i="6"/>
  <c r="AQ858" i="6" s="1"/>
  <c r="AN858" i="6"/>
  <c r="AK938" i="6"/>
  <c r="AN938" i="6"/>
  <c r="AK980" i="6"/>
  <c r="AN980" i="6"/>
  <c r="AQ1018" i="6"/>
  <c r="AR1018" i="6"/>
  <c r="AK1144" i="6"/>
  <c r="AN1144" i="6"/>
  <c r="AQ1165" i="6"/>
  <c r="AR1165" i="6" s="1"/>
  <c r="AN1545" i="6"/>
  <c r="AK1545" i="6"/>
  <c r="AQ1545" i="6" s="1"/>
  <c r="AN825" i="6"/>
  <c r="AQ825" i="6" s="1"/>
  <c r="AK825" i="6"/>
  <c r="AQ893" i="6"/>
  <c r="AR893" i="6"/>
  <c r="AK921" i="6"/>
  <c r="AN921" i="6"/>
  <c r="AN1030" i="6"/>
  <c r="AQ1030" i="6" s="1"/>
  <c r="AN1049" i="6"/>
  <c r="AQ1049" i="6" s="1"/>
  <c r="AK1049" i="6"/>
  <c r="AQ1075" i="6"/>
  <c r="AR1075" i="6"/>
  <c r="AQ1101" i="6"/>
  <c r="AR1101" i="6" s="1"/>
  <c r="AK1230" i="6"/>
  <c r="AN1230" i="6"/>
  <c r="AQ1230" i="6" s="1"/>
  <c r="AK1244" i="6"/>
  <c r="AN1244" i="6"/>
  <c r="AN1288" i="6"/>
  <c r="AQ1288" i="6" s="1"/>
  <c r="AR1288" i="6" s="1"/>
  <c r="AN1430" i="6"/>
  <c r="AQ1430" i="6" s="1"/>
  <c r="AK1597" i="6"/>
  <c r="AQ1597" i="6" s="1"/>
  <c r="AN1597" i="6"/>
  <c r="AQ921" i="6"/>
  <c r="AR921" i="6" s="1"/>
  <c r="AQ987" i="6"/>
  <c r="AR987" i="6"/>
  <c r="AQ702" i="6"/>
  <c r="AR702" i="6"/>
  <c r="AK718" i="6"/>
  <c r="AQ718" i="6" s="1"/>
  <c r="AR718" i="6" s="1"/>
  <c r="AN718" i="6"/>
  <c r="AK936" i="6"/>
  <c r="AN936" i="6"/>
  <c r="AQ958" i="6"/>
  <c r="AR958" i="6" s="1"/>
  <c r="AK972" i="6"/>
  <c r="AN972" i="6"/>
  <c r="AK1214" i="6"/>
  <c r="AN1214" i="6"/>
  <c r="AK663" i="6"/>
  <c r="AQ663" i="6" s="1"/>
  <c r="AR663" i="6" s="1"/>
  <c r="AK694" i="6"/>
  <c r="AK705" i="6"/>
  <c r="AQ705" i="6" s="1"/>
  <c r="AN805" i="6"/>
  <c r="AQ936" i="6"/>
  <c r="AR936" i="6" s="1"/>
  <c r="AK951" i="6"/>
  <c r="AQ951" i="6"/>
  <c r="AR951" i="6" s="1"/>
  <c r="AN951" i="6"/>
  <c r="AK1166" i="6"/>
  <c r="AN1166" i="6"/>
  <c r="AQ1609" i="6"/>
  <c r="AK1333" i="6"/>
  <c r="AQ1333" i="6" s="1"/>
  <c r="AR1333" i="6" s="1"/>
  <c r="AN1333" i="6"/>
  <c r="AQ1594" i="6"/>
  <c r="AQ1610" i="6"/>
  <c r="AK815" i="6"/>
  <c r="AQ815" i="6" s="1"/>
  <c r="AK850" i="6"/>
  <c r="AQ850" i="6" s="1"/>
  <c r="AK864" i="6"/>
  <c r="AQ864" i="6" s="1"/>
  <c r="AK1024" i="6"/>
  <c r="AQ1024" i="6" s="1"/>
  <c r="AK1043" i="6"/>
  <c r="AQ1043" i="6" s="1"/>
  <c r="AR1043" i="6" s="1"/>
  <c r="AN1043" i="6"/>
  <c r="AQ1192" i="6"/>
  <c r="AK1476" i="6"/>
  <c r="AQ1476" i="6"/>
  <c r="AR1476" i="6" s="1"/>
  <c r="AN1566" i="6"/>
  <c r="AQ1566" i="6" s="1"/>
  <c r="AR1566" i="6" s="1"/>
  <c r="AN1059" i="6"/>
  <c r="AK1059" i="6"/>
  <c r="AQ1131" i="6"/>
  <c r="AR1131" i="6" s="1"/>
  <c r="AQ1542" i="6"/>
  <c r="AK1615" i="6"/>
  <c r="AN1615" i="6"/>
  <c r="AQ1615" i="6" s="1"/>
  <c r="AR1615" i="6" s="1"/>
  <c r="AN1622" i="6"/>
  <c r="AK1622" i="6"/>
  <c r="AK1101" i="6"/>
  <c r="AN1101" i="6"/>
  <c r="AK1227" i="6"/>
  <c r="AN1227" i="6"/>
  <c r="AQ1227" i="6" s="1"/>
  <c r="AR1227" i="6" s="1"/>
  <c r="AN1561" i="6"/>
  <c r="AK1561" i="6"/>
  <c r="AQ1561" i="6" s="1"/>
  <c r="AN1054" i="6"/>
  <c r="AK1054" i="6"/>
  <c r="AQ1054" i="6"/>
  <c r="AR1054" i="6" s="1"/>
  <c r="AK1086" i="6"/>
  <c r="AQ1086" i="6"/>
  <c r="AR1086" i="6" s="1"/>
  <c r="AN1086" i="6"/>
  <c r="AQ1168" i="6"/>
  <c r="AR1168" i="6" s="1"/>
  <c r="AK1471" i="6"/>
  <c r="AQ1471" i="6" s="1"/>
  <c r="AR1471" i="6" s="1"/>
  <c r="AN1471" i="6"/>
  <c r="AK1519" i="6"/>
  <c r="AQ1519" i="6" s="1"/>
  <c r="AR1519" i="6" s="1"/>
  <c r="AN1519" i="6"/>
  <c r="AN1555" i="6"/>
  <c r="AK1555" i="6"/>
  <c r="AQ1555" i="6"/>
  <c r="AK1487" i="6"/>
  <c r="AQ1487" i="6" s="1"/>
  <c r="AN1487" i="6"/>
  <c r="AK1558" i="6"/>
  <c r="AN1558" i="6"/>
  <c r="AQ1558" i="6" s="1"/>
  <c r="AR1558" i="6" s="1"/>
  <c r="AK1602" i="6"/>
  <c r="AQ1602" i="6" s="1"/>
  <c r="AR1602" i="6" s="1"/>
  <c r="AN1602" i="6"/>
  <c r="AK447" i="6"/>
  <c r="AQ447" i="6"/>
  <c r="AR447" i="6"/>
  <c r="AK506" i="6"/>
  <c r="AK509" i="6"/>
  <c r="AQ509" i="6" s="1"/>
  <c r="AR509" i="6" s="1"/>
  <c r="AK847" i="6"/>
  <c r="AQ847" i="6" s="1"/>
  <c r="AR847" i="6" s="1"/>
  <c r="AK1096" i="6"/>
  <c r="AN1096" i="6"/>
  <c r="AN1271" i="6"/>
  <c r="AK1271" i="6"/>
  <c r="AQ1271" i="6"/>
  <c r="AN1521" i="6"/>
  <c r="AK1521" i="6"/>
  <c r="AQ1521" i="6"/>
  <c r="AR1521" i="6" s="1"/>
  <c r="AN1547" i="6"/>
  <c r="AQ1547" i="6" s="1"/>
  <c r="AK1547" i="6"/>
  <c r="AN1480" i="6"/>
  <c r="AK1480" i="6"/>
  <c r="AQ1480" i="6" s="1"/>
  <c r="AN1500" i="6"/>
  <c r="AK1500" i="6"/>
  <c r="AQ1500" i="6"/>
  <c r="AR1500" i="6" s="1"/>
  <c r="AN1536" i="6"/>
  <c r="AK1536" i="6"/>
  <c r="AQ1536" i="6" s="1"/>
  <c r="AN1607" i="6"/>
  <c r="AK1607" i="6"/>
  <c r="AQ1607" i="6"/>
  <c r="AN1181" i="6"/>
  <c r="AK1181" i="6"/>
  <c r="AQ1181" i="6" s="1"/>
  <c r="AR1320" i="6"/>
  <c r="AN1332" i="6"/>
  <c r="AQ1332" i="6" s="1"/>
  <c r="AR1332" i="6" s="1"/>
  <c r="AN1451" i="6"/>
  <c r="AK1451" i="6"/>
  <c r="AQ1451" i="6"/>
  <c r="AN1520" i="6"/>
  <c r="AN1538" i="6"/>
  <c r="AQ1538" i="6"/>
  <c r="AN1571" i="6"/>
  <c r="AQ1571" i="6" s="1"/>
  <c r="AR1571" i="6" s="1"/>
  <c r="AN1583" i="6"/>
  <c r="AK1583" i="6"/>
  <c r="AQ1583" i="6" s="1"/>
  <c r="AK1138" i="6"/>
  <c r="AK1213" i="6"/>
  <c r="AQ1213" i="6"/>
  <c r="AR1213" i="6" s="1"/>
  <c r="AK1287" i="6"/>
  <c r="AQ1287" i="6"/>
  <c r="AR1287" i="6" s="1"/>
  <c r="AK1330" i="6"/>
  <c r="AQ1330" i="6" s="1"/>
  <c r="AK1357" i="6"/>
  <c r="AQ1357" i="6" s="1"/>
  <c r="AR1357" i="6" s="1"/>
  <c r="AK1359" i="6"/>
  <c r="AQ1359" i="6" s="1"/>
  <c r="AK1562" i="6"/>
  <c r="AQ1562" i="6" s="1"/>
  <c r="AK1565" i="6"/>
  <c r="AQ1565" i="6"/>
  <c r="AR1565" i="6"/>
  <c r="AK1623" i="6"/>
  <c r="AQ1623" i="6"/>
  <c r="AK1627" i="6"/>
  <c r="AQ1627" i="6" s="1"/>
  <c r="AN1417" i="6"/>
  <c r="AQ1417" i="6" s="1"/>
  <c r="AN1163" i="6"/>
  <c r="AQ1163" i="6" s="1"/>
  <c r="AN1195" i="6"/>
  <c r="AQ1195" i="6"/>
  <c r="AN1318" i="6"/>
  <c r="AQ1318" i="6" s="1"/>
  <c r="AN1320" i="6"/>
  <c r="AQ1320" i="6" s="1"/>
  <c r="AK1182" i="6"/>
  <c r="AQ1182" i="6"/>
  <c r="AR1359" i="6"/>
  <c r="AR1360" i="6" s="1"/>
  <c r="AR131" i="6"/>
  <c r="AR108" i="6"/>
  <c r="AR109" i="6"/>
  <c r="AQ1238" i="6"/>
  <c r="AQ165" i="6"/>
  <c r="AR165" i="6"/>
  <c r="AQ1096" i="6"/>
  <c r="AR1096" i="6"/>
  <c r="AQ1114" i="6"/>
  <c r="AQ161" i="6"/>
  <c r="AR161" i="6" s="1"/>
  <c r="AQ667" i="6"/>
  <c r="AR667" i="6"/>
  <c r="AR1627" i="6"/>
  <c r="AR1628" i="6" s="1"/>
  <c r="AR1629" i="6" s="1"/>
  <c r="AR1607" i="6"/>
  <c r="AR1033" i="6"/>
  <c r="AR1034" i="6" s="1"/>
  <c r="AQ1166" i="6"/>
  <c r="AR1166" i="6" s="1"/>
  <c r="AR688" i="6"/>
  <c r="AQ972" i="6"/>
  <c r="AQ210" i="6"/>
  <c r="AR210" i="6" s="1"/>
  <c r="AR259" i="6"/>
  <c r="AQ1144" i="6"/>
  <c r="AR1144" i="6"/>
  <c r="AR965" i="6"/>
  <c r="AQ722" i="6"/>
  <c r="AR722" i="6"/>
  <c r="AQ241" i="6"/>
  <c r="AQ1214" i="6"/>
  <c r="AR1214" i="6" s="1"/>
  <c r="AR1275" i="6"/>
  <c r="AR1276" i="6" s="1"/>
  <c r="AR1277" i="6" s="1"/>
  <c r="AR1278" i="6" s="1"/>
  <c r="AR1286" i="6" s="1"/>
  <c r="AQ1244" i="6"/>
  <c r="AR1244" i="6" s="1"/>
  <c r="AQ980" i="6"/>
  <c r="AQ255" i="6"/>
  <c r="AQ254" i="6"/>
  <c r="AR980" i="6"/>
  <c r="P34" i="1" l="1"/>
  <c r="P127" i="1"/>
  <c r="P192" i="1"/>
  <c r="P177" i="1"/>
  <c r="P303" i="1"/>
  <c r="P213" i="1"/>
  <c r="P355" i="1"/>
  <c r="P112" i="1"/>
  <c r="P280" i="1"/>
  <c r="P266" i="1"/>
  <c r="P292" i="1"/>
  <c r="P349" i="1"/>
  <c r="P310" i="1"/>
  <c r="P314" i="1"/>
  <c r="P318" i="1"/>
  <c r="P155" i="1"/>
  <c r="P154" i="1"/>
  <c r="P345" i="1"/>
  <c r="P138" i="1"/>
  <c r="P189" i="1"/>
  <c r="P144" i="1"/>
  <c r="P81" i="1"/>
  <c r="P226" i="1"/>
  <c r="P220" i="1"/>
  <c r="P13" i="1"/>
  <c r="P218" i="1"/>
  <c r="P347" i="1"/>
  <c r="P108" i="1"/>
  <c r="P247" i="1"/>
  <c r="P329" i="1"/>
  <c r="P243" i="1"/>
  <c r="P157" i="1"/>
  <c r="P304" i="1"/>
  <c r="P179" i="1"/>
  <c r="P251" i="1"/>
  <c r="P80" i="1"/>
  <c r="P359" i="1"/>
  <c r="P265" i="1"/>
  <c r="P305" i="1"/>
  <c r="P311" i="1"/>
  <c r="P315" i="1"/>
  <c r="P114" i="1"/>
  <c r="P116" i="1"/>
  <c r="P113" i="1"/>
  <c r="P107" i="1"/>
  <c r="P25" i="1"/>
  <c r="P193" i="1"/>
  <c r="P73" i="1"/>
  <c r="P4" i="1"/>
  <c r="P165" i="1"/>
  <c r="P156" i="1"/>
  <c r="P322" i="1"/>
  <c r="P178" i="1"/>
  <c r="P117" i="1"/>
  <c r="P88" i="1"/>
  <c r="P78" i="1"/>
  <c r="P346" i="1"/>
  <c r="P344" i="1"/>
  <c r="P203" i="1"/>
  <c r="P63" i="1"/>
  <c r="P221" i="1"/>
  <c r="P210" i="1"/>
  <c r="P168" i="1"/>
  <c r="P147" i="1"/>
  <c r="P110" i="1"/>
  <c r="P95" i="1"/>
  <c r="P257" i="1"/>
  <c r="P366" i="1"/>
  <c r="P182" i="1"/>
  <c r="P183" i="1"/>
  <c r="P286" i="1"/>
  <c r="P323" i="1"/>
  <c r="P109" i="1"/>
  <c r="P129" i="1"/>
  <c r="P149" i="1"/>
  <c r="P24" i="1"/>
  <c r="P71" i="1"/>
  <c r="P23" i="1"/>
  <c r="P320" i="1"/>
  <c r="P191" i="1"/>
  <c r="P208" i="1"/>
  <c r="P252" i="1"/>
  <c r="P173" i="1"/>
  <c r="P101" i="1"/>
  <c r="P104" i="1"/>
  <c r="P367" i="1"/>
  <c r="P175" i="1"/>
  <c r="P287" i="1"/>
  <c r="P230" i="1"/>
  <c r="P369" i="1"/>
  <c r="P338" i="1"/>
  <c r="P12" i="1"/>
  <c r="P250" i="1"/>
  <c r="P268" i="1"/>
  <c r="P260" i="1"/>
  <c r="P216" i="1"/>
  <c r="P196" i="1"/>
  <c r="P249" i="1"/>
  <c r="P96" i="1"/>
  <c r="P242" i="1"/>
  <c r="P256" i="1"/>
  <c r="P238" i="1"/>
  <c r="P274" i="1"/>
  <c r="P235" i="1"/>
  <c r="P337" i="1"/>
  <c r="P164" i="1"/>
  <c r="P365" i="1"/>
  <c r="P186" i="1"/>
  <c r="P361" i="1"/>
  <c r="P281" i="1"/>
  <c r="P33" i="1"/>
  <c r="P275" i="1"/>
  <c r="P152" i="1"/>
  <c r="P293" i="1"/>
  <c r="P94" i="1"/>
  <c r="P7" i="1"/>
  <c r="P202" i="1"/>
  <c r="P227" i="1"/>
  <c r="P217" i="1"/>
  <c r="P207" i="1"/>
  <c r="P120" i="1"/>
  <c r="P195" i="1"/>
  <c r="P133" i="1"/>
  <c r="P146" i="1"/>
  <c r="P122" i="1"/>
  <c r="P89" i="1"/>
  <c r="P368" i="1"/>
  <c r="P364" i="1"/>
  <c r="P363" i="1"/>
  <c r="P258" i="1"/>
  <c r="P290" i="1"/>
  <c r="P233" i="1"/>
  <c r="P131" i="1"/>
  <c r="P43" i="1"/>
  <c r="P170" i="1"/>
  <c r="P358" i="1"/>
  <c r="P343" i="1"/>
  <c r="P6" i="1"/>
  <c r="P291" i="1"/>
  <c r="P313" i="1"/>
  <c r="P354" i="1"/>
  <c r="P352" i="1"/>
  <c r="P312" i="1"/>
  <c r="P316" i="1"/>
  <c r="P197" i="1"/>
  <c r="P84" i="1"/>
  <c r="P57" i="1"/>
  <c r="P58" i="1"/>
  <c r="P106" i="1"/>
  <c r="P61" i="1"/>
  <c r="P289" i="1"/>
  <c r="P264" i="1"/>
  <c r="P278" i="1"/>
  <c r="P270" i="1"/>
  <c r="P41" i="1"/>
  <c r="P56" i="1"/>
  <c r="P118" i="1"/>
  <c r="P44" i="1"/>
  <c r="P11" i="1"/>
  <c r="P135" i="1"/>
  <c r="P319" i="1"/>
  <c r="P86" i="1"/>
  <c r="P255" i="1"/>
  <c r="P148" i="1"/>
  <c r="P75" i="1"/>
  <c r="P341" i="1"/>
  <c r="P232" i="1"/>
  <c r="P184" i="1"/>
  <c r="AQ225" i="6"/>
  <c r="AR815" i="6"/>
  <c r="AR816" i="6" s="1"/>
  <c r="AR817" i="6" s="1"/>
  <c r="AR818" i="6" s="1"/>
  <c r="AR820" i="6" s="1"/>
  <c r="AR821" i="6" s="1"/>
  <c r="AR825" i="6" s="1"/>
  <c r="AR826" i="6" s="1"/>
  <c r="AR1230" i="6"/>
  <c r="AR1023" i="6"/>
  <c r="AR1049" i="6" s="1"/>
  <c r="AR1024" i="6"/>
  <c r="AR1344" i="6"/>
  <c r="AR1345" i="6"/>
  <c r="AR412" i="6"/>
  <c r="AR413" i="6"/>
  <c r="AR414" i="6" s="1"/>
  <c r="AR726" i="6"/>
  <c r="AR727" i="6" s="1"/>
  <c r="AR728" i="6" s="1"/>
  <c r="AR1545" i="6"/>
  <c r="AR1546" i="6" s="1"/>
  <c r="AR1547" i="6" s="1"/>
  <c r="AR1548" i="6" s="1"/>
  <c r="AR1549" i="6" s="1"/>
  <c r="AR28" i="6"/>
  <c r="AR29" i="6" s="1"/>
  <c r="AR30" i="6" s="1"/>
  <c r="AR31" i="6" s="1"/>
  <c r="AR148" i="6"/>
  <c r="AR1631" i="6"/>
  <c r="AR1087" i="6"/>
  <c r="AQ280" i="6"/>
  <c r="AN137" i="6"/>
  <c r="AK137" i="6"/>
  <c r="AQ147" i="6"/>
  <c r="AR147" i="6" s="1"/>
  <c r="AQ199" i="6"/>
  <c r="AR199" i="6" s="1"/>
  <c r="AQ1342" i="6"/>
  <c r="AR1342" i="6" s="1"/>
  <c r="P198" i="1"/>
  <c r="P162" i="1"/>
  <c r="AK50" i="6"/>
  <c r="AQ50" i="6" s="1"/>
  <c r="AR50" i="6" s="1"/>
  <c r="AR997" i="6"/>
  <c r="AQ1411" i="6"/>
  <c r="AQ59" i="6"/>
  <c r="AR59" i="6" s="1"/>
  <c r="AQ77" i="6"/>
  <c r="AR77" i="6" s="1"/>
  <c r="AQ306" i="6"/>
  <c r="AN374" i="6"/>
  <c r="AK374" i="6"/>
  <c r="AQ374" i="6" s="1"/>
  <c r="AR531" i="6"/>
  <c r="AK545" i="6"/>
  <c r="AQ545" i="6" s="1"/>
  <c r="AN545" i="6"/>
  <c r="AN862" i="6"/>
  <c r="AK862" i="6"/>
  <c r="AQ862" i="6" s="1"/>
  <c r="AR862" i="6" s="1"/>
  <c r="AR998" i="6"/>
  <c r="AR1004" i="6" s="1"/>
  <c r="AR1005" i="6" s="1"/>
  <c r="AR1609" i="6"/>
  <c r="AR1610" i="6" s="1"/>
  <c r="AR1480" i="6"/>
  <c r="AQ696" i="6"/>
  <c r="AR854" i="6"/>
  <c r="AQ1533" i="6"/>
  <c r="AR1533" i="6" s="1"/>
  <c r="AK87" i="6"/>
  <c r="AQ98" i="6"/>
  <c r="AR98" i="6" s="1"/>
  <c r="AK173" i="6"/>
  <c r="AN173" i="6"/>
  <c r="AQ260" i="6"/>
  <c r="AR260" i="6" s="1"/>
  <c r="AQ261" i="6"/>
  <c r="AQ320" i="6"/>
  <c r="AR320" i="6" s="1"/>
  <c r="AQ884" i="6"/>
  <c r="AR884" i="6" s="1"/>
  <c r="AQ897" i="6"/>
  <c r="AR1318" i="6"/>
  <c r="AQ89" i="6"/>
  <c r="AQ119" i="6"/>
  <c r="AQ177" i="6"/>
  <c r="AR177" i="6" s="1"/>
  <c r="AK520" i="6"/>
  <c r="AN520" i="6"/>
  <c r="AK729" i="6"/>
  <c r="AN729" i="6"/>
  <c r="AR1504" i="6"/>
  <c r="AR88" i="6"/>
  <c r="AQ857" i="6"/>
  <c r="AQ79" i="6"/>
  <c r="AR79" i="6" s="1"/>
  <c r="AQ87" i="6"/>
  <c r="AR87" i="6" s="1"/>
  <c r="AN236" i="6"/>
  <c r="AK236" i="6"/>
  <c r="AQ283" i="6"/>
  <c r="AK323" i="6"/>
  <c r="AN323" i="6"/>
  <c r="AQ520" i="6"/>
  <c r="AQ855" i="6"/>
  <c r="AN1560" i="6"/>
  <c r="AK1560" i="6"/>
  <c r="AQ1560" i="6" s="1"/>
  <c r="AR1560" i="6" s="1"/>
  <c r="AR1594" i="6"/>
  <c r="AR1595" i="6" s="1"/>
  <c r="AN111" i="6"/>
  <c r="AK111" i="6"/>
  <c r="AK152" i="6"/>
  <c r="AN152" i="6"/>
  <c r="AN204" i="6"/>
  <c r="AK204" i="6"/>
  <c r="AQ236" i="6"/>
  <c r="AR236" i="6" s="1"/>
  <c r="AQ323" i="6"/>
  <c r="AQ327" i="6"/>
  <c r="AN368" i="6"/>
  <c r="AK368" i="6"/>
  <c r="AQ368" i="6" s="1"/>
  <c r="AQ429" i="6"/>
  <c r="AQ1059" i="6"/>
  <c r="AQ1482" i="6"/>
  <c r="AQ1554" i="6"/>
  <c r="AQ111" i="6"/>
  <c r="AQ152" i="6"/>
  <c r="AR152" i="6" s="1"/>
  <c r="AQ204" i="6"/>
  <c r="AK276" i="6"/>
  <c r="AQ276" i="6" s="1"/>
  <c r="AN415" i="6"/>
  <c r="AQ415" i="6" s="1"/>
  <c r="AR415" i="6" s="1"/>
  <c r="AR1579" i="6"/>
  <c r="AQ46" i="6"/>
  <c r="AQ113" i="6"/>
  <c r="AQ238" i="6"/>
  <c r="AR647" i="6"/>
  <c r="AR648" i="6" s="1"/>
  <c r="AR1481" i="6"/>
  <c r="AQ1622" i="6"/>
  <c r="AR1438" i="6"/>
  <c r="AR1268" i="6"/>
  <c r="AR1271" i="6" s="1"/>
  <c r="AR1325" i="6"/>
  <c r="AQ1121" i="6"/>
  <c r="AR1121" i="6" s="1"/>
  <c r="AQ172" i="6"/>
  <c r="AR172" i="6" s="1"/>
  <c r="AK226" i="6"/>
  <c r="AQ226" i="6" s="1"/>
  <c r="AK307" i="6"/>
  <c r="AN307" i="6"/>
  <c r="AR411" i="6"/>
  <c r="AQ400" i="6"/>
  <c r="AR1458" i="6"/>
  <c r="AR1457" i="6"/>
  <c r="AQ1630" i="6"/>
  <c r="AR1630" i="6" s="1"/>
  <c r="AR1102" i="6"/>
  <c r="AQ153" i="6"/>
  <c r="AR1387" i="6"/>
  <c r="AQ19" i="6"/>
  <c r="AR19" i="6" s="1"/>
  <c r="AQ69" i="6"/>
  <c r="AQ275" i="6"/>
  <c r="AQ307" i="6"/>
  <c r="AN402" i="6"/>
  <c r="AQ402" i="6" s="1"/>
  <c r="AR402" i="6" s="1"/>
  <c r="AK402" i="6"/>
  <c r="AN579" i="6"/>
  <c r="AK579" i="6"/>
  <c r="AQ579" i="6" s="1"/>
  <c r="AR579" i="6" s="1"/>
  <c r="P174" i="1"/>
  <c r="P288" i="1"/>
  <c r="P350" i="1"/>
  <c r="P42" i="1"/>
  <c r="P2" i="1"/>
  <c r="P236" i="1"/>
  <c r="P26" i="1"/>
  <c r="P180" i="1"/>
  <c r="P55" i="1"/>
  <c r="P103" i="1"/>
  <c r="AK67" i="6"/>
  <c r="AQ67" i="6" s="1"/>
  <c r="AR67" i="6" s="1"/>
  <c r="AQ137" i="6"/>
  <c r="AR137" i="6" s="1"/>
  <c r="AQ211" i="6"/>
  <c r="AR211" i="6" s="1"/>
  <c r="AK216" i="6"/>
  <c r="AQ216" i="6" s="1"/>
  <c r="AQ274" i="6"/>
  <c r="AR274" i="6" s="1"/>
  <c r="AQ279" i="6"/>
  <c r="AQ303" i="6"/>
  <c r="AK501" i="6"/>
  <c r="AN501" i="6"/>
  <c r="AK703" i="6"/>
  <c r="AQ703" i="6" s="1"/>
  <c r="AR703" i="6" s="1"/>
  <c r="AN703" i="6"/>
  <c r="AQ853" i="6"/>
  <c r="AR853" i="6" s="1"/>
  <c r="AQ519" i="6"/>
  <c r="AR519" i="6" s="1"/>
  <c r="AQ14" i="6"/>
  <c r="AR14" i="6" s="1"/>
  <c r="AK35" i="6"/>
  <c r="AQ35" i="6" s="1"/>
  <c r="AK93" i="6"/>
  <c r="AQ93" i="6" s="1"/>
  <c r="AK110" i="6"/>
  <c r="AQ154" i="6"/>
  <c r="AK185" i="6"/>
  <c r="AK309" i="6"/>
  <c r="AN309" i="6"/>
  <c r="AN314" i="6"/>
  <c r="AQ501" i="6"/>
  <c r="AQ808" i="6"/>
  <c r="AK838" i="6"/>
  <c r="AN838" i="6"/>
  <c r="AN1237" i="6"/>
  <c r="AK1237" i="6"/>
  <c r="AQ1237" i="6" s="1"/>
  <c r="AN13" i="6"/>
  <c r="AK13" i="6"/>
  <c r="AQ13" i="6" s="1"/>
  <c r="AR13" i="6" s="1"/>
  <c r="AQ104" i="6"/>
  <c r="AR104" i="6" s="1"/>
  <c r="AQ110" i="6"/>
  <c r="AR110" i="6" s="1"/>
  <c r="AQ185" i="6"/>
  <c r="AR185" i="6" s="1"/>
  <c r="AK213" i="6"/>
  <c r="AQ213" i="6" s="1"/>
  <c r="AR213" i="6" s="1"/>
  <c r="AQ309" i="6"/>
  <c r="AR309" i="6" s="1"/>
  <c r="AQ314" i="6"/>
  <c r="AQ674" i="6"/>
  <c r="AR674" i="6" s="1"/>
  <c r="AQ5" i="6"/>
  <c r="AR7" i="6" s="1"/>
  <c r="AR8" i="6" s="1"/>
  <c r="AQ202" i="6"/>
  <c r="AR202" i="6" s="1"/>
  <c r="AQ273" i="6"/>
  <c r="AR273" i="6" s="1"/>
  <c r="AQ354" i="6"/>
  <c r="AR354" i="6" s="1"/>
  <c r="AN450" i="6"/>
  <c r="AK450" i="6"/>
  <c r="AQ450" i="6" s="1"/>
  <c r="AQ637" i="6"/>
  <c r="AR637" i="6" s="1"/>
  <c r="AK659" i="6"/>
  <c r="AQ659" i="6" s="1"/>
  <c r="AR659" i="6" s="1"/>
  <c r="AN659" i="6"/>
  <c r="AQ683" i="6"/>
  <c r="AR683" i="6" s="1"/>
  <c r="AQ802" i="6"/>
  <c r="AR802" i="6" s="1"/>
  <c r="AQ834" i="6"/>
  <c r="AR834" i="6" s="1"/>
  <c r="AR1364" i="6"/>
  <c r="AN238" i="6"/>
  <c r="AQ51" i="6"/>
  <c r="AR51" i="6" s="1"/>
  <c r="AQ100" i="6"/>
  <c r="AR100" i="6" s="1"/>
  <c r="AQ174" i="6"/>
  <c r="AN230" i="6"/>
  <c r="AK230" i="6"/>
  <c r="AQ302" i="6"/>
  <c r="AR302" i="6" s="1"/>
  <c r="AK313" i="6"/>
  <c r="AQ313" i="6" s="1"/>
  <c r="AR313" i="6" s="1"/>
  <c r="AK366" i="6"/>
  <c r="AQ366" i="6" s="1"/>
  <c r="AR366" i="6" s="1"/>
  <c r="AQ391" i="6"/>
  <c r="AR391" i="6" s="1"/>
  <c r="AQ491" i="6"/>
  <c r="AR491" i="6" s="1"/>
  <c r="AK591" i="6"/>
  <c r="AQ591" i="6" s="1"/>
  <c r="AQ805" i="6"/>
  <c r="AQ522" i="6"/>
  <c r="AR522" i="6" s="1"/>
  <c r="AQ143" i="6"/>
  <c r="AR143" i="6" s="1"/>
  <c r="AQ230" i="6"/>
  <c r="AQ237" i="6"/>
  <c r="AR237" i="6" s="1"/>
  <c r="AQ248" i="6"/>
  <c r="AQ286" i="6"/>
  <c r="AK418" i="6"/>
  <c r="AN418" i="6"/>
  <c r="AQ580" i="6"/>
  <c r="AR580" i="6" s="1"/>
  <c r="AQ709" i="6"/>
  <c r="AR709" i="6" s="1"/>
  <c r="AQ730" i="6"/>
  <c r="AQ1105" i="6"/>
  <c r="AR1105" i="6" s="1"/>
  <c r="AQ938" i="6"/>
  <c r="AR938" i="6" s="1"/>
  <c r="AQ505" i="6"/>
  <c r="AQ91" i="6"/>
  <c r="AQ224" i="6"/>
  <c r="AR224" i="6" s="1"/>
  <c r="AQ281" i="6"/>
  <c r="AQ308" i="6"/>
  <c r="AQ1138" i="6"/>
  <c r="AR1138" i="6" s="1"/>
  <c r="AQ116" i="6"/>
  <c r="AQ156" i="6"/>
  <c r="AR156" i="6" s="1"/>
  <c r="AN984" i="6"/>
  <c r="AK984" i="6"/>
  <c r="AQ984" i="6" s="1"/>
  <c r="AR984" i="6" s="1"/>
  <c r="AK231" i="6"/>
  <c r="AK500" i="6"/>
  <c r="AK612" i="6"/>
  <c r="AQ612" i="6" s="1"/>
  <c r="AQ693" i="6"/>
  <c r="AQ695" i="6"/>
  <c r="AK760" i="6"/>
  <c r="AQ760" i="6" s="1"/>
  <c r="AQ967" i="6"/>
  <c r="AQ981" i="6"/>
  <c r="AR981" i="6" s="1"/>
  <c r="AK1062" i="6"/>
  <c r="AQ1062" i="6" s="1"/>
  <c r="AQ381" i="6"/>
  <c r="AK398" i="6"/>
  <c r="AQ398" i="6" s="1"/>
  <c r="AR398" i="6" s="1"/>
  <c r="AN431" i="6"/>
  <c r="AQ431" i="6" s="1"/>
  <c r="AK587" i="6"/>
  <c r="AQ587" i="6" s="1"/>
  <c r="AQ713" i="6"/>
  <c r="AR713" i="6" s="1"/>
  <c r="AK1072" i="6"/>
  <c r="AN1072" i="6"/>
  <c r="AQ496" i="6"/>
  <c r="AR496" i="6" s="1"/>
  <c r="AQ500" i="6"/>
  <c r="AR500" i="6" s="1"/>
  <c r="AQ1072" i="6"/>
  <c r="AR1072" i="6" s="1"/>
  <c r="AQ231" i="6"/>
  <c r="AQ484" i="6"/>
  <c r="AQ573" i="6"/>
  <c r="AR573" i="6" s="1"/>
  <c r="AK757" i="6"/>
  <c r="AN757" i="6"/>
  <c r="AN1245" i="6"/>
  <c r="AK1245" i="6"/>
  <c r="AQ1245" i="6" s="1"/>
  <c r="AR1245" i="6" s="1"/>
  <c r="AK376" i="6"/>
  <c r="AN376" i="6"/>
  <c r="AQ380" i="6"/>
  <c r="AN416" i="6"/>
  <c r="AK416" i="6"/>
  <c r="AQ416" i="6" s="1"/>
  <c r="AK1021" i="6"/>
  <c r="AN1021" i="6"/>
  <c r="AN1113" i="6"/>
  <c r="AK1113" i="6"/>
  <c r="AQ1113" i="6" s="1"/>
  <c r="AQ1173" i="6"/>
  <c r="AR1173" i="6" s="1"/>
  <c r="AQ1539" i="6"/>
  <c r="AN1556" i="6"/>
  <c r="AK1556" i="6"/>
  <c r="AQ1556" i="6" s="1"/>
  <c r="AQ1559" i="6"/>
  <c r="AR1559" i="6" s="1"/>
  <c r="AK448" i="6"/>
  <c r="AQ448" i="6" s="1"/>
  <c r="AK511" i="6"/>
  <c r="AQ511" i="6" s="1"/>
  <c r="AK848" i="6"/>
  <c r="AQ848" i="6" s="1"/>
  <c r="AR848" i="6" s="1"/>
  <c r="AN848" i="6"/>
  <c r="AQ1442" i="6"/>
  <c r="AR1442" i="6" s="1"/>
  <c r="AQ1543" i="6"/>
  <c r="AK1582" i="6"/>
  <c r="AQ1582" i="6" s="1"/>
  <c r="AR1582" i="6" s="1"/>
  <c r="AN417" i="6"/>
  <c r="AQ417" i="6" s="1"/>
  <c r="AN704" i="6"/>
  <c r="AQ704" i="6" s="1"/>
  <c r="AK715" i="6"/>
  <c r="AQ715" i="6" s="1"/>
  <c r="AK813" i="6"/>
  <c r="AQ813" i="6" s="1"/>
  <c r="AN976" i="6"/>
  <c r="AK976" i="6"/>
  <c r="AQ976" i="6" s="1"/>
  <c r="AR976" i="6" s="1"/>
  <c r="AK1388" i="6"/>
  <c r="AQ1388" i="6" s="1"/>
  <c r="AR1388" i="6" s="1"/>
  <c r="AN1388" i="6"/>
  <c r="AK1414" i="6"/>
  <c r="AQ1414" i="6" s="1"/>
  <c r="AK1441" i="6"/>
  <c r="AQ1620" i="6"/>
  <c r="AR1620" i="6" s="1"/>
  <c r="AK778" i="6"/>
  <c r="AQ778" i="6" s="1"/>
  <c r="AK912" i="6"/>
  <c r="AQ912" i="6" s="1"/>
  <c r="AR912" i="6" s="1"/>
  <c r="AK1044" i="6"/>
  <c r="AQ1044" i="6" s="1"/>
  <c r="AR1044" i="6" s="1"/>
  <c r="AK1071" i="6"/>
  <c r="AN1071" i="6"/>
  <c r="AN1329" i="6"/>
  <c r="AK1329" i="6"/>
  <c r="AQ1329" i="6" s="1"/>
  <c r="AK1603" i="6"/>
  <c r="AQ1603" i="6" s="1"/>
  <c r="AR1603" i="6" s="1"/>
  <c r="AK1123" i="6"/>
  <c r="AQ1123" i="6" s="1"/>
  <c r="AK1249" i="6"/>
  <c r="AK1317" i="6"/>
  <c r="AQ1317" i="6" s="1"/>
  <c r="AR1317" i="6" s="1"/>
  <c r="AN1596" i="6"/>
  <c r="AK1596" i="6"/>
  <c r="AQ1596" i="6" s="1"/>
  <c r="AK863" i="6"/>
  <c r="AN863" i="6"/>
  <c r="AQ1441" i="6"/>
  <c r="AR1441" i="6" s="1"/>
  <c r="AN1149" i="6"/>
  <c r="AK1149" i="6"/>
  <c r="AQ1149" i="6" s="1"/>
  <c r="AR1149" i="6" s="1"/>
  <c r="AQ1249" i="6"/>
  <c r="AR1249" i="6" s="1"/>
  <c r="AK1347" i="6"/>
  <c r="AQ1347" i="6" s="1"/>
  <c r="AR1347" i="6" s="1"/>
  <c r="AK1446" i="6"/>
  <c r="AN1446" i="6"/>
  <c r="AQ1079" i="6"/>
  <c r="AR1079" i="6" s="1"/>
  <c r="AK1367" i="6"/>
  <c r="AN1367" i="6"/>
  <c r="AN1537" i="6"/>
  <c r="AK1537" i="6"/>
  <c r="AQ1537" i="6" s="1"/>
  <c r="AQ1106" i="6"/>
  <c r="AQ1535" i="6"/>
  <c r="AN1550" i="6"/>
  <c r="AK1550" i="6"/>
  <c r="AQ1550" i="6" s="1"/>
  <c r="AR1550" i="6" s="1"/>
  <c r="AN1010" i="6"/>
  <c r="AQ1010" i="6" s="1"/>
  <c r="AK1386" i="6"/>
  <c r="AQ1386" i="6" s="1"/>
  <c r="AR1386" i="6" s="1"/>
  <c r="AK1406" i="6"/>
  <c r="AQ1406" i="6" s="1"/>
  <c r="AR1406" i="6" s="1"/>
  <c r="AK1541" i="6"/>
  <c r="AQ1541" i="6" s="1"/>
  <c r="AR1541" i="6" s="1"/>
  <c r="AN1335" i="6"/>
  <c r="AQ1335" i="6" s="1"/>
  <c r="AR1335" i="6" s="1"/>
  <c r="AN1368" i="6"/>
  <c r="AQ1368" i="6" s="1"/>
  <c r="AN1389" i="6"/>
  <c r="AQ1389" i="6" s="1"/>
  <c r="AN1557" i="6"/>
  <c r="AQ1557" i="6" s="1"/>
  <c r="AK1027" i="6"/>
  <c r="AQ1027" i="6" s="1"/>
  <c r="AN1160" i="6"/>
  <c r="AQ1160" i="6" s="1"/>
  <c r="AK1180" i="6"/>
  <c r="AQ1180" i="6" s="1"/>
  <c r="AN1398" i="6"/>
  <c r="AQ1398" i="6" s="1"/>
  <c r="AR1398" i="6" s="1"/>
  <c r="AK1326" i="6"/>
  <c r="AQ1326" i="6" s="1"/>
  <c r="AK1312" i="6"/>
  <c r="AQ1312" i="6" s="1"/>
  <c r="AR1312" i="6" s="1"/>
  <c r="AK1551" i="6"/>
  <c r="AQ1551" i="6" s="1"/>
  <c r="AR448" i="6" l="1"/>
  <c r="AR449" i="6"/>
  <c r="AR704" i="6"/>
  <c r="AR705" i="6"/>
  <c r="AR417" i="6"/>
  <c r="AR856" i="6"/>
  <c r="AR857" i="6" s="1"/>
  <c r="AR858" i="6" s="1"/>
  <c r="AR859" i="6" s="1"/>
  <c r="AR276" i="6"/>
  <c r="AR277" i="6"/>
  <c r="AR278" i="6" s="1"/>
  <c r="AR279" i="6" s="1"/>
  <c r="AR280" i="6" s="1"/>
  <c r="AR281" i="6" s="1"/>
  <c r="AR545" i="6"/>
  <c r="AR546" i="6"/>
  <c r="AR547" i="6" s="1"/>
  <c r="AR551" i="6" s="1"/>
  <c r="AR555" i="6" s="1"/>
  <c r="AR416" i="6"/>
  <c r="AR511" i="6"/>
  <c r="AR512" i="6"/>
  <c r="AR1180" i="6"/>
  <c r="AR1181" i="6" s="1"/>
  <c r="AR1182" i="6" s="1"/>
  <c r="AR1186" i="6" s="1"/>
  <c r="AR1187" i="6" s="1"/>
  <c r="AR1188" i="6" s="1"/>
  <c r="AR1192" i="6" s="1"/>
  <c r="AR1195" i="6" s="1"/>
  <c r="AR327" i="6"/>
  <c r="AQ418" i="6"/>
  <c r="AR314" i="6"/>
  <c r="AQ838" i="6"/>
  <c r="AR69" i="6"/>
  <c r="AR212" i="6"/>
  <c r="AR1622" i="6"/>
  <c r="AR1623" i="6"/>
  <c r="AR1106" i="6"/>
  <c r="AR1107" i="6"/>
  <c r="AQ376" i="6"/>
  <c r="AR286" i="6"/>
  <c r="AR287" i="6"/>
  <c r="AR288" i="6" s="1"/>
  <c r="AR111" i="6"/>
  <c r="AR112" i="6" s="1"/>
  <c r="AR113" i="6" s="1"/>
  <c r="AR114" i="6" s="1"/>
  <c r="AR115" i="6" s="1"/>
  <c r="AR116" i="6" s="1"/>
  <c r="AR117" i="6" s="1"/>
  <c r="AR119" i="6" s="1"/>
  <c r="AR855" i="6"/>
  <c r="AR23" i="6"/>
  <c r="AR1027" i="6"/>
  <c r="AR1028" i="6"/>
  <c r="AR1029" i="6" s="1"/>
  <c r="AR1030" i="6" s="1"/>
  <c r="AR612" i="6"/>
  <c r="AR613" i="6"/>
  <c r="AR501" i="6"/>
  <c r="AR502" i="6" s="1"/>
  <c r="AR520" i="6"/>
  <c r="AR1010" i="6"/>
  <c r="AR1329" i="6"/>
  <c r="AR1330" i="6" s="1"/>
  <c r="AR35" i="6"/>
  <c r="AR897" i="6"/>
  <c r="AR898" i="6"/>
  <c r="AR204" i="6"/>
  <c r="AR1389" i="6"/>
  <c r="AQ863" i="6"/>
  <c r="AR153" i="6"/>
  <c r="AR154" i="6" s="1"/>
  <c r="AR239" i="6"/>
  <c r="AR240" i="6" s="1"/>
  <c r="AR241" i="6" s="1"/>
  <c r="AR242" i="6" s="1"/>
  <c r="AR238" i="6"/>
  <c r="AR1482" i="6"/>
  <c r="AR1487" i="6" s="1"/>
  <c r="AR1494" i="6" s="1"/>
  <c r="AQ729" i="6"/>
  <c r="AR729" i="6" s="1"/>
  <c r="AR261" i="6"/>
  <c r="AR392" i="6"/>
  <c r="AR660" i="6"/>
  <c r="AR835" i="6"/>
  <c r="AR836" i="6" s="1"/>
  <c r="AR837" i="6" s="1"/>
  <c r="AR967" i="6"/>
  <c r="AR972" i="6"/>
  <c r="AR374" i="6"/>
  <c r="AR375" i="6" s="1"/>
  <c r="AR1534" i="6"/>
  <c r="AR450" i="6"/>
  <c r="AR1583" i="6"/>
  <c r="AR1561" i="6"/>
  <c r="AR1562" i="6" s="1"/>
  <c r="AR1554" i="6" s="1"/>
  <c r="AR1555" i="6" s="1"/>
  <c r="AR1556" i="6" s="1"/>
  <c r="AR1557" i="6" s="1"/>
  <c r="AQ1071" i="6"/>
  <c r="AR1071" i="6" s="1"/>
  <c r="AR693" i="6"/>
  <c r="AR694" i="6"/>
  <c r="AR695" i="6" s="1"/>
  <c r="AR696" i="6" s="1"/>
  <c r="AQ1367" i="6"/>
  <c r="AR1367" i="6" s="1"/>
  <c r="AQ757" i="6"/>
  <c r="AR505" i="6"/>
  <c r="AR506" i="6"/>
  <c r="AR174" i="6"/>
  <c r="AR46" i="6"/>
  <c r="AR48" i="6"/>
  <c r="AR1059" i="6"/>
  <c r="AR1061" i="6" s="1"/>
  <c r="AR1062" i="6" s="1"/>
  <c r="AR1063" i="6" s="1"/>
  <c r="AR283" i="6"/>
  <c r="AR284" i="6" s="1"/>
  <c r="AR1411" i="6"/>
  <c r="AR1542" i="6"/>
  <c r="AR1543" i="6" s="1"/>
  <c r="AR581" i="6"/>
  <c r="AR586" i="6" s="1"/>
  <c r="AR587" i="6" s="1"/>
  <c r="AR591" i="6" s="1"/>
  <c r="AR592" i="6" s="1"/>
  <c r="AR593" i="6" s="1"/>
  <c r="AR594" i="6" s="1"/>
  <c r="AR399" i="6"/>
  <c r="AR321" i="6"/>
  <c r="AR322" i="6" s="1"/>
  <c r="AR323" i="6" s="1"/>
  <c r="AR324" i="6" s="1"/>
  <c r="AR216" i="6"/>
  <c r="AR222" i="6" s="1"/>
  <c r="AR1596" i="6"/>
  <c r="AR1597" i="6" s="1"/>
  <c r="AQ173" i="6"/>
  <c r="AR173" i="6" s="1"/>
  <c r="AR714" i="6"/>
  <c r="AR715" i="6" s="1"/>
  <c r="AR716" i="6" s="1"/>
  <c r="AR55" i="6"/>
  <c r="AR225" i="6"/>
  <c r="AR226" i="6" s="1"/>
  <c r="AR230" i="6" s="1"/>
  <c r="AR231" i="6" s="1"/>
  <c r="AR400" i="6"/>
  <c r="AR849" i="6"/>
  <c r="AR850" i="6" s="1"/>
  <c r="AR1160" i="6"/>
  <c r="AR1161" i="6"/>
  <c r="AR1162" i="6" s="1"/>
  <c r="AR1163" i="6" s="1"/>
  <c r="AR248" i="6"/>
  <c r="AR249" i="6"/>
  <c r="AR250" i="6" s="1"/>
  <c r="AR254" i="6" s="1"/>
  <c r="AR255" i="6" s="1"/>
  <c r="AR256" i="6" s="1"/>
  <c r="AR1368" i="6"/>
  <c r="AR779" i="6"/>
  <c r="AR782" i="6" s="1"/>
  <c r="AR778" i="6"/>
  <c r="AR1113" i="6"/>
  <c r="AR1114" i="6"/>
  <c r="AR1551" i="6"/>
  <c r="AR1326" i="6"/>
  <c r="AR1327" i="6"/>
  <c r="AR1328" i="6" s="1"/>
  <c r="AR1237" i="6"/>
  <c r="AR1238" i="6"/>
  <c r="AT5" i="6"/>
  <c r="AR275" i="6"/>
  <c r="AR1535" i="6"/>
  <c r="AR1536" i="6" s="1"/>
  <c r="AR1537" i="6" s="1"/>
  <c r="AR1538" i="6" s="1"/>
  <c r="AR1539" i="6" s="1"/>
  <c r="AR1414" i="6"/>
  <c r="AR1417" i="6" s="1"/>
  <c r="AR484" i="6"/>
  <c r="AR485" i="6" s="1"/>
  <c r="AR805" i="6"/>
  <c r="AR807" i="6"/>
  <c r="AR808" i="6" s="1"/>
  <c r="AR809" i="6" s="1"/>
  <c r="AR810" i="6" s="1"/>
  <c r="AR811" i="6" s="1"/>
  <c r="AR812" i="6" s="1"/>
  <c r="AR813" i="6" s="1"/>
  <c r="AR497" i="6"/>
  <c r="AR498" i="6" s="1"/>
  <c r="AR203" i="6"/>
  <c r="AQ1446" i="6"/>
  <c r="AR1123" i="6"/>
  <c r="AR1126" i="6"/>
  <c r="AQ1021" i="6"/>
  <c r="AR1021" i="6" s="1"/>
  <c r="AR303" i="6"/>
  <c r="AR304" i="6" s="1"/>
  <c r="AR305" i="6" s="1"/>
  <c r="AR306" i="6" s="1"/>
  <c r="AR307" i="6" s="1"/>
  <c r="AR308" i="6" s="1"/>
  <c r="AR429" i="6"/>
  <c r="AR430" i="6"/>
  <c r="AR431" i="6" s="1"/>
  <c r="AR432" i="6" s="1"/>
  <c r="AR433" i="6" s="1"/>
  <c r="AR367" i="6"/>
  <c r="AR368" i="6" s="1"/>
  <c r="AR89" i="6"/>
  <c r="AR92" i="6" s="1"/>
  <c r="AR1621" i="6"/>
  <c r="AR376" i="6" l="1"/>
  <c r="AR377" i="6"/>
  <c r="AR378" i="6" s="1"/>
  <c r="AR379" i="6" s="1"/>
  <c r="AR380" i="6" s="1"/>
  <c r="AR381" i="6" s="1"/>
  <c r="AR90" i="6"/>
  <c r="AR91" i="6" s="1"/>
  <c r="AR93" i="6" s="1"/>
  <c r="AT7" i="6"/>
  <c r="AR1446" i="6"/>
  <c r="AR1451" i="6"/>
  <c r="AR757" i="6"/>
  <c r="AR758" i="6"/>
  <c r="AR759" i="6" s="1"/>
  <c r="AR760" i="6" s="1"/>
  <c r="AR761" i="6" s="1"/>
  <c r="AR418" i="6"/>
  <c r="AR419" i="6"/>
  <c r="AR730" i="6"/>
  <c r="AR731" i="6" s="1"/>
  <c r="AR863" i="6"/>
  <c r="AR864" i="6" s="1"/>
  <c r="AR865" i="6" s="1"/>
  <c r="AR83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64" authorId="0" shapeId="0" xr:uid="{00000000-0006-0000-0000-000007000000}">
      <text>
        <r>
          <rPr>
            <sz val="10"/>
            <color rgb="FF000000"/>
            <rFont val="Times New Roman"/>
            <family val="1"/>
          </rPr>
          <t xml:space="preserve">======
</t>
        </r>
        <r>
          <rPr>
            <sz val="10"/>
            <color rgb="FF000000"/>
            <rFont val="Times New Roman"/>
            <family val="1"/>
          </rPr>
          <t xml:space="preserve">ID#AAAAKAb7RY4
</t>
        </r>
        <r>
          <rPr>
            <sz val="10"/>
            <color rgb="FF000000"/>
            <rFont val="Times New Roman"/>
            <family val="1"/>
          </rPr>
          <t xml:space="preserve">Clara Maria Iglesias    (2020-07-22 03:44:42)
</t>
        </r>
        <r>
          <rPr>
            <sz val="10"/>
            <color rgb="FF000000"/>
            <rFont val="Times New Roman"/>
            <family val="1"/>
          </rPr>
          <t>CHECK THIS DATA</t>
        </r>
      </text>
    </comment>
    <comment ref="A270" authorId="0" shapeId="0" xr:uid="{00000000-0006-0000-0000-000008000000}">
      <text>
        <r>
          <rPr>
            <sz val="10"/>
            <color rgb="FF000000"/>
            <rFont val="Times New Roman"/>
            <family val="1"/>
          </rPr>
          <t xml:space="preserve">======
</t>
        </r>
        <r>
          <rPr>
            <sz val="10"/>
            <color rgb="FF000000"/>
            <rFont val="Times New Roman"/>
            <family val="1"/>
          </rPr>
          <t xml:space="preserve">ID#AAAAKAb7RZU
</t>
        </r>
        <r>
          <rPr>
            <sz val="10"/>
            <color rgb="FF000000"/>
            <rFont val="Times New Roman"/>
            <family val="1"/>
          </rPr>
          <t xml:space="preserve">Clara Maria Iglesias    (2020-07-22 03:46:54)
</t>
        </r>
        <r>
          <rPr>
            <sz val="10"/>
            <color rgb="FF000000"/>
            <rFont val="Times New Roman"/>
            <family val="1"/>
          </rPr>
          <t>I WAS MISSING THIS TRIM</t>
        </r>
      </text>
    </comment>
    <comment ref="A336" authorId="0" shapeId="0" xr:uid="{00000000-0006-0000-0000-000009000000}">
      <text>
        <r>
          <rPr>
            <sz val="10"/>
            <color rgb="FF000000"/>
            <rFont val="Times New Roman"/>
            <family val="1"/>
          </rPr>
          <t xml:space="preserve">======
</t>
        </r>
        <r>
          <rPr>
            <sz val="10"/>
            <color rgb="FF000000"/>
            <rFont val="Times New Roman"/>
            <family val="1"/>
          </rPr>
          <t xml:space="preserve">ID#AAAAKAQUQrY
</t>
        </r>
        <r>
          <rPr>
            <sz val="10"/>
            <color rgb="FF000000"/>
            <rFont val="Times New Roman"/>
            <family val="1"/>
          </rPr>
          <t xml:space="preserve">tc={F1A937BC-71EA-8E42-BD0A-7A8767398B33}    (2020-07-20 18:26:42)
</t>
        </r>
        <r>
          <rPr>
            <sz val="10"/>
            <color rgb="FF000000"/>
            <rFont val="Times New Roman"/>
            <family val="1"/>
          </rPr>
          <t xml:space="preserve">[Comentario encadenado]
</t>
        </r>
        <r>
          <rPr>
            <sz val="10"/>
            <color rgb="FF000000"/>
            <rFont val="Times New Roman"/>
            <family val="1"/>
          </rPr>
          <t xml:space="preserve">
</t>
        </r>
        <r>
          <rPr>
            <sz val="10"/>
            <color rgb="FF000000"/>
            <rFont val="Times New Roman"/>
            <family val="1"/>
          </rPr>
          <t xml:space="preserve">Su versión de Excel le permite leer este comentario encadenado; sin embargo, las ediciones que se apliquen se quitarán si el archivo se abre en una versión más reciente de Excel. Más información: https://go.microsoft.com/fwlink/?linkid=870924
</t>
        </r>
        <r>
          <rPr>
            <sz val="10"/>
            <color rgb="FF000000"/>
            <rFont val="Times New Roman"/>
            <family val="1"/>
          </rPr>
          <t xml:space="preserve">
</t>
        </r>
        <r>
          <rPr>
            <sz val="10"/>
            <color rgb="FF000000"/>
            <rFont val="Times New Roman"/>
            <family val="1"/>
          </rPr>
          <t xml:space="preserve">Comentario:
</t>
        </r>
        <r>
          <rPr>
            <sz val="10"/>
            <color rgb="FF000000"/>
            <rFont val="Times New Roman"/>
            <family val="1"/>
          </rPr>
          <t xml:space="preserve">    There are some concepts I didn’t add. Just Added some future vehicles that may launch in 2020</t>
        </r>
      </text>
    </comment>
  </commentList>
  <extLst>
    <ext xmlns:r="http://schemas.openxmlformats.org/officeDocument/2006/relationships" uri="GoogleSheetsCustomDataVersion1">
      <go:sheetsCustomData xmlns:go="http://customooxmlschemas.google.com/" r:id="rId1" roundtripDataSignature="AMtx7mjXPIwiENAU93BJ94/DPj3EbDgM4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140" authorId="0" shapeId="0" xr:uid="{00000000-0006-0000-0400-000001000000}">
      <text>
        <r>
          <rPr>
            <sz val="10"/>
            <color rgb="FF000000"/>
            <rFont val="Times New Roman"/>
            <family val="1"/>
          </rPr>
          <t>======
ID#AAAAKAQUQrk
tc={F14842F7-979A-414A-B41A-59665BEEE582}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There are some concepts I didn’t add. Just Added some future vehicles that may launch in 2020</t>
        </r>
      </text>
    </comment>
    <comment ref="A1371" authorId="0" shapeId="0" xr:uid="{00000000-0006-0000-0400-000002000000}">
      <text>
        <r>
          <rPr>
            <sz val="10"/>
            <color rgb="FF000000"/>
            <rFont val="Times New Roman"/>
            <family val="1"/>
          </rPr>
          <t>======
ID#AAAAKAQUQqo
tc={DC2577BF-615C-3947-9F8F-6D2AAF095AE5}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none of the models says the year</t>
        </r>
      </text>
    </comment>
  </commentList>
  <extLst>
    <ext xmlns:r="http://schemas.openxmlformats.org/officeDocument/2006/relationships" uri="GoogleSheetsCustomDataVersion1">
      <go:sheetsCustomData xmlns:go="http://customooxmlschemas.google.com/" r:id="rId1" roundtripDataSignature="AMtx7mhrVGaBsJIByOvZBpPSk7GOvbePg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500-000001000000}">
      <text>
        <r>
          <rPr>
            <sz val="10"/>
            <color rgb="FF000000"/>
            <rFont val="Times New Roman"/>
            <family val="1"/>
          </rPr>
          <t>======
ID#AAAAKAQUQq4
tc={5C0EFE92-C405-6446-A819-91E420CF641F}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They don’t have inventory in this location</t>
        </r>
      </text>
    </comment>
    <comment ref="C29" authorId="0" shapeId="0" xr:uid="{00000000-0006-0000-0500-000002000000}">
      <text>
        <r>
          <rPr>
            <sz val="10"/>
            <color rgb="FF000000"/>
            <rFont val="Times New Roman"/>
            <family val="1"/>
          </rPr>
          <t>======
ID#AAAAKAQUQrI
tc={B66AACBA-15A6-2348-ACE2-8F30CC0C4563}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I have to call the person who might send the labels</t>
        </r>
      </text>
    </comment>
    <comment ref="A1140" authorId="0" shapeId="0" xr:uid="{00000000-0006-0000-0500-000003000000}">
      <text>
        <r>
          <rPr>
            <sz val="10"/>
            <color rgb="FF000000"/>
            <rFont val="Times New Roman"/>
            <family val="1"/>
          </rPr>
          <t>======
ID#AAAAKAQUQqs
tc={65DFDA58-9148-4142-A166-F9FE18D3FFC7}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There are some concepts I didn’t add. Just Added some future vehicles that may launch in 2020</t>
        </r>
      </text>
    </comment>
    <comment ref="A1371" authorId="0" shapeId="0" xr:uid="{00000000-0006-0000-0500-000004000000}">
      <text>
        <r>
          <rPr>
            <sz val="10"/>
            <color rgb="FF000000"/>
            <rFont val="Times New Roman"/>
            <family val="1"/>
          </rPr>
          <t>======
ID#AAAAKAQUQqY
tc={CEAAE94B-A87A-6946-B8A7-15B7E0390883}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none of the models says the year</t>
        </r>
      </text>
    </comment>
  </commentList>
  <extLst>
    <ext xmlns:r="http://schemas.openxmlformats.org/officeDocument/2006/relationships" uri="GoogleSheetsCustomDataVersion1">
      <go:sheetsCustomData xmlns:go="http://customooxmlschemas.google.com/" r:id="rId1" roundtripDataSignature="AMtx7mg2DtYDrpc+9XIZ4os68c/KZ6IFU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U2" authorId="0" shapeId="0" xr:uid="{00000000-0006-0000-0800-000001000000}">
      <text>
        <r>
          <rPr>
            <sz val="10"/>
            <color rgb="FF000000"/>
            <rFont val="Times New Roman"/>
            <family val="1"/>
          </rPr>
          <t>======
ID#AAAAKAQUQrQ
tc={010014E2-8CBB-664B-AA74-79DF3FF2851B}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OK - means the car has a new model for 2020.
Discontinued - means there is no new model for 2020
Which Trim? - means that I couldn’t match that exact car with the existing on the car websites, but they might be named differently. Some other times there is data for the carline, but there exist many trims for that carline, so I’m not sure to which trim it refers.</t>
        </r>
      </text>
    </comment>
    <comment ref="AI696" authorId="0" shapeId="0" xr:uid="{00000000-0006-0000-0800-000002000000}">
      <text>
        <r>
          <rPr>
            <sz val="10"/>
            <color rgb="FF000000"/>
            <rFont val="Times New Roman"/>
            <family val="1"/>
          </rPr>
          <t>======
ID#AAAAKAQUQrs
Frank DuBois    (2020-07-20 18:26:42)
made in china</t>
        </r>
      </text>
    </comment>
    <comment ref="A1083" authorId="0" shapeId="0" xr:uid="{00000000-0006-0000-0800-000003000000}">
      <text>
        <r>
          <rPr>
            <sz val="10"/>
            <color rgb="FF000000"/>
            <rFont val="Times New Roman"/>
            <family val="1"/>
          </rPr>
          <t>======
ID#AAAAKAQUQqU
tc={7A65DCAD-2A01-2041-8253-7645F1FFC0CC}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There are some concepts I didn’t add. Just Added some future vehicles that may launch in 2020</t>
        </r>
      </text>
    </comment>
    <comment ref="A1319" authorId="0" shapeId="0" xr:uid="{00000000-0006-0000-0800-000004000000}">
      <text>
        <r>
          <rPr>
            <sz val="10"/>
            <color rgb="FF000000"/>
            <rFont val="Times New Roman"/>
            <family val="1"/>
          </rPr>
          <t>======
ID#AAAAKAQUQqQ
tc={1E0E5B0D-45FA-C643-8F54-37F8DB2E0A36}    (2020-07-20 18:26:42)
[Comentario encadenado]
Su versión de Excel le permite leer este comentario encadenado; sin embargo, las ediciones que se apliquen se quitarán si el archivo se abre en una versión más reciente de Excel. Más información: https://go.microsoft.com/fwlink/?linkid=870924
Comentario:
    none of the models says the year</t>
        </r>
      </text>
    </comment>
  </commentList>
  <extLst>
    <ext xmlns:r="http://schemas.openxmlformats.org/officeDocument/2006/relationships" uri="GoogleSheetsCustomDataVersion1">
      <go:sheetsCustomData xmlns:go="http://customooxmlschemas.google.com/" r:id="rId1" roundtripDataSignature="AMtx7midBocR9K226dtrJF9OucvFpq4+Hg=="/>
    </ext>
  </extLst>
</comments>
</file>

<file path=xl/sharedStrings.xml><?xml version="1.0" encoding="utf-8"?>
<sst xmlns="http://schemas.openxmlformats.org/spreadsheetml/2006/main" count="21260" uniqueCount="2816">
  <si>
    <t>Manufacturers</t>
  </si>
  <si>
    <t>Makes</t>
  </si>
  <si>
    <t>Carline</t>
  </si>
  <si>
    <t>%Content US/Canada</t>
  </si>
  <si>
    <t>Final Assembly Countries</t>
  </si>
  <si>
    <t>Engine Source</t>
  </si>
  <si>
    <t>Transmission Source</t>
  </si>
  <si>
    <t>HQ</t>
  </si>
  <si>
    <t>Profit</t>
  </si>
  <si>
    <t>Labor</t>
  </si>
  <si>
    <t>R&amp;D</t>
  </si>
  <si>
    <t>Transmission</t>
  </si>
  <si>
    <t>Inventory and Capital</t>
  </si>
  <si>
    <t>Engine</t>
  </si>
  <si>
    <t>Body, Interior, Electrical</t>
  </si>
  <si>
    <t>total</t>
  </si>
  <si>
    <t>RANK</t>
  </si>
  <si>
    <t>Tesla</t>
  </si>
  <si>
    <t>Model  3 Performance</t>
  </si>
  <si>
    <t>Model Y Long Range</t>
  </si>
  <si>
    <t>Model Y</t>
  </si>
  <si>
    <t>Cybertruck</t>
  </si>
  <si>
    <t>Model S</t>
  </si>
  <si>
    <t xml:space="preserve">Model X </t>
  </si>
  <si>
    <t>Ford Motor Company</t>
  </si>
  <si>
    <t>Ford</t>
  </si>
  <si>
    <t>Mustang GT AT</t>
  </si>
  <si>
    <t>Mustang GT 5.0L</t>
  </si>
  <si>
    <t>Mustang GT Coupe Premium</t>
  </si>
  <si>
    <t>Honda Motor Co., Ltd.</t>
  </si>
  <si>
    <t>Honda</t>
  </si>
  <si>
    <t>Passport AWD</t>
  </si>
  <si>
    <t>Passport Trailsport</t>
  </si>
  <si>
    <t>Stellantis</t>
  </si>
  <si>
    <t>Jeep</t>
  </si>
  <si>
    <t xml:space="preserve">Wrangler Rubicon </t>
  </si>
  <si>
    <t>Wrangler Sahara</t>
  </si>
  <si>
    <t>Volkswagen</t>
  </si>
  <si>
    <t>ID.4 AWD 82KWH</t>
  </si>
  <si>
    <t>General Motors LLC</t>
  </si>
  <si>
    <t>Chevrolet</t>
  </si>
  <si>
    <t>Colorado 2.7L</t>
  </si>
  <si>
    <t>GMC</t>
  </si>
  <si>
    <t>Canyon 4WD AT4 Crew Cab</t>
  </si>
  <si>
    <t>Canyon Denali 4WD Crew Cab</t>
  </si>
  <si>
    <t>Colorado LT Crew Cab 2WD 2.7L</t>
  </si>
  <si>
    <t>Colorado Z71 Crew Cab 4WD 2.7L</t>
  </si>
  <si>
    <t>ID.4 RWD 62KWH</t>
  </si>
  <si>
    <t>ID.4 RWD 82KWH</t>
  </si>
  <si>
    <t>Odyssey All</t>
  </si>
  <si>
    <t>Ridgeline</t>
  </si>
  <si>
    <t>Pilot All</t>
  </si>
  <si>
    <t>Lincoln</t>
  </si>
  <si>
    <t>Corsair</t>
  </si>
  <si>
    <t>Lucid Motors</t>
  </si>
  <si>
    <t xml:space="preserve">Lucid </t>
  </si>
  <si>
    <t>Air</t>
  </si>
  <si>
    <t>Mustang GT MT</t>
  </si>
  <si>
    <t>Corvette Z06</t>
  </si>
  <si>
    <t>Camaro 1LS Coupe Turbo</t>
  </si>
  <si>
    <t>Toyota</t>
  </si>
  <si>
    <t>Lexus</t>
  </si>
  <si>
    <t>TX 350</t>
  </si>
  <si>
    <t>Acura</t>
  </si>
  <si>
    <t>RDX All</t>
  </si>
  <si>
    <t>Accord 1.5T Sport SE</t>
  </si>
  <si>
    <t>Accord 2.0T TRG</t>
  </si>
  <si>
    <t>TLX All other</t>
  </si>
  <si>
    <t>Integra A-Spec</t>
  </si>
  <si>
    <t>Model  3 RWD</t>
  </si>
  <si>
    <t>Corvette Sting Ray</t>
  </si>
  <si>
    <t>Malibu LS, LT</t>
  </si>
  <si>
    <t>Cadillac</t>
  </si>
  <si>
    <t>XT4</t>
  </si>
  <si>
    <t>Kia Motors</t>
  </si>
  <si>
    <t>Kia</t>
  </si>
  <si>
    <t>K5</t>
  </si>
  <si>
    <t xml:space="preserve">Sorento </t>
  </si>
  <si>
    <t>CR-V 1.5T FWD EXL</t>
  </si>
  <si>
    <t xml:space="preserve">CR-V 1.5T AWD LX </t>
  </si>
  <si>
    <t>Civic 5DR</t>
  </si>
  <si>
    <t>Integra</t>
  </si>
  <si>
    <t>CT5</t>
  </si>
  <si>
    <t>CT4</t>
  </si>
  <si>
    <t>Tahoe 4WD LT 3.0 L Turbo Diesel</t>
  </si>
  <si>
    <t>Escalade</t>
  </si>
  <si>
    <t>Suburban 4WD Premier 6.2L V-8</t>
  </si>
  <si>
    <t>Yukon 4WD Denali 6.2L</t>
  </si>
  <si>
    <t>Silverado Crew  4WD 3.0L TD STD Box</t>
  </si>
  <si>
    <t>Hummer EV</t>
  </si>
  <si>
    <t>Model  3 Long Range</t>
  </si>
  <si>
    <t>Camry SE AWD</t>
  </si>
  <si>
    <t>ES 250</t>
  </si>
  <si>
    <t>ES 350</t>
  </si>
  <si>
    <t>Tundra</t>
  </si>
  <si>
    <t>Sportage EX FWD</t>
  </si>
  <si>
    <t>Sportage X-Line AWD</t>
  </si>
  <si>
    <t>Hyundai Motor Company</t>
  </si>
  <si>
    <t>Hyundai</t>
  </si>
  <si>
    <t>Santa Cruz</t>
  </si>
  <si>
    <t>F 150  2.7L, 5.0,  5.2L</t>
  </si>
  <si>
    <t>Mustang GT 2.3L</t>
  </si>
  <si>
    <t>Escape 2.0L</t>
  </si>
  <si>
    <t>Camaro 1LT, 2LT, 3LT Auto</t>
  </si>
  <si>
    <t>XT5</t>
  </si>
  <si>
    <t>XT6</t>
  </si>
  <si>
    <t>Highlander</t>
  </si>
  <si>
    <t>Dodge</t>
  </si>
  <si>
    <t>Durango GT Plus AWD</t>
  </si>
  <si>
    <t>MDX AWD</t>
  </si>
  <si>
    <t>Sequoia Hybrid</t>
  </si>
  <si>
    <t>Tundra Hybrid</t>
  </si>
  <si>
    <t>Wrangler Rubicon  4xe</t>
  </si>
  <si>
    <t>Gladiator  Mohave 3.6L</t>
  </si>
  <si>
    <t>Gladiator Willys 4x4</t>
  </si>
  <si>
    <t>Wrangler Willys 4xe</t>
  </si>
  <si>
    <t>Nissan North America, Inc</t>
  </si>
  <si>
    <t>Nissan</t>
  </si>
  <si>
    <t>Pathfinder</t>
  </si>
  <si>
    <t>Tuscon FWD VIN=1,4,5</t>
  </si>
  <si>
    <t>Tucson AWD</t>
  </si>
  <si>
    <t>Aviator</t>
  </si>
  <si>
    <t>Explorer 2.3L , 3.3 L</t>
  </si>
  <si>
    <t>Grand Cherokee Laredo 3.6L</t>
  </si>
  <si>
    <t>Sienna Hybrid</t>
  </si>
  <si>
    <t>Grand Highlander</t>
  </si>
  <si>
    <t>Corolla Cross</t>
  </si>
  <si>
    <t>F 150  Lightning EV</t>
  </si>
  <si>
    <t>Infiniti</t>
  </si>
  <si>
    <t>QX60</t>
  </si>
  <si>
    <t>Cherokee Altitude LUX 2.4L</t>
  </si>
  <si>
    <t>RAM</t>
  </si>
  <si>
    <t>RAM 1500 Big Horn</t>
  </si>
  <si>
    <t>Chrysler</t>
  </si>
  <si>
    <t>Pacifica Limited S</t>
  </si>
  <si>
    <t>Lyric EV</t>
  </si>
  <si>
    <t>Highlander Hybrid</t>
  </si>
  <si>
    <t>Corolla VIN = 1, 4, 5</t>
  </si>
  <si>
    <t>Cherokee Latitude 4X4</t>
  </si>
  <si>
    <t>Grand Cherokee</t>
  </si>
  <si>
    <t xml:space="preserve">Wagoneer </t>
  </si>
  <si>
    <t>Wagoneer Series 2 4x4</t>
  </si>
  <si>
    <t>Grand Wagoneer</t>
  </si>
  <si>
    <t>Murano</t>
  </si>
  <si>
    <t>Corsair Hybrid PHEV</t>
  </si>
  <si>
    <t>Bronco  2.7, 3.0L</t>
  </si>
  <si>
    <t>Durango SRT 392 Plus</t>
  </si>
  <si>
    <t>Durango R/T  Blacktop AWD RWD</t>
  </si>
  <si>
    <t>Grand Highlander Hybrid</t>
  </si>
  <si>
    <t>RAV 4 VIN=2 or J</t>
  </si>
  <si>
    <t>Rav 4 XLE AWD</t>
  </si>
  <si>
    <t>Altima  4 cyl</t>
  </si>
  <si>
    <t>Santa Fe</t>
  </si>
  <si>
    <t>Grand Cherokee 4Xe</t>
  </si>
  <si>
    <t>Wrangler Rubicon 392 Final Edition</t>
  </si>
  <si>
    <t>Telluride</t>
  </si>
  <si>
    <t>ES 300h</t>
  </si>
  <si>
    <t>Camry Hybrid</t>
  </si>
  <si>
    <t>Corolla Cross Hybrid</t>
  </si>
  <si>
    <t>Rav 4 Hybrid VIN = 1,4,5</t>
  </si>
  <si>
    <t>Titan</t>
  </si>
  <si>
    <t>Civic 4DR (VIN=2)</t>
  </si>
  <si>
    <t>Tahoe 4WD Gas</t>
  </si>
  <si>
    <t>Suburban 6.2L V-8</t>
  </si>
  <si>
    <t>Silverado DBL 2WD 2.7L</t>
  </si>
  <si>
    <t>Ranger All</t>
  </si>
  <si>
    <t xml:space="preserve">Acadia Elevation AWD </t>
  </si>
  <si>
    <t>Acadia AWD AT4 and Denali 2.5L</t>
  </si>
  <si>
    <t>Traverse.RS AWD</t>
  </si>
  <si>
    <t>Cherokee L Altitude X</t>
  </si>
  <si>
    <t>Grand Cherokee PHEV</t>
  </si>
  <si>
    <t>MDX AWD Type S</t>
  </si>
  <si>
    <t>TLX Type-S</t>
  </si>
  <si>
    <t>Frontier</t>
  </si>
  <si>
    <t>CR-V 1.5T AWD EX-L (VIN=2)</t>
  </si>
  <si>
    <t xml:space="preserve">F 150  3.5L </t>
  </si>
  <si>
    <t>Escape 1.5L</t>
  </si>
  <si>
    <t>Esape PHEV</t>
  </si>
  <si>
    <t>Silverado Crew  4WD 3.0L TD Short Box</t>
  </si>
  <si>
    <t>Silverado Crew  ZR2 4WD 6.2L</t>
  </si>
  <si>
    <t>Silverado Crew  LTZ 5.3L</t>
  </si>
  <si>
    <t>Sierra 1500 Denali</t>
  </si>
  <si>
    <t>Sierra 1500 Elevation</t>
  </si>
  <si>
    <t>Buick</t>
  </si>
  <si>
    <t>Enclave</t>
  </si>
  <si>
    <t>Accord Sport Touring</t>
  </si>
  <si>
    <t>RX 350</t>
  </si>
  <si>
    <t>ZDX</t>
  </si>
  <si>
    <t>Explorer 3.0L</t>
  </si>
  <si>
    <t>Blazer</t>
  </si>
  <si>
    <t>Navigator</t>
  </si>
  <si>
    <t>Pacifica Touring L AWD</t>
  </si>
  <si>
    <t>Pacifica Hybrid Touring</t>
  </si>
  <si>
    <t xml:space="preserve">Civic 5DR  (VIN = J) </t>
  </si>
  <si>
    <t>Bronco 2.3L</t>
  </si>
  <si>
    <t>Atlas (FWD)</t>
  </si>
  <si>
    <t>Atlas  Cross Sport 2.0L (AWD)</t>
  </si>
  <si>
    <t>TX 500h</t>
  </si>
  <si>
    <t>Subaru</t>
  </si>
  <si>
    <t>Ascent</t>
  </si>
  <si>
    <t>Legacy</t>
  </si>
  <si>
    <t>Outback</t>
  </si>
  <si>
    <t>Mazda Motor Corporation</t>
  </si>
  <si>
    <t>Mazda</t>
  </si>
  <si>
    <t>CX-50</t>
  </si>
  <si>
    <t>Blazer EV</t>
  </si>
  <si>
    <t>Equinox EV</t>
  </si>
  <si>
    <t>Maverick 2.0L</t>
  </si>
  <si>
    <t>Atlas (AWD)</t>
  </si>
  <si>
    <t>Atlas  Cross Sport 2.0L (FWD)</t>
  </si>
  <si>
    <t>Expedition</t>
  </si>
  <si>
    <t>Expedition MAX</t>
  </si>
  <si>
    <t>Crosstrek</t>
  </si>
  <si>
    <t>Santa Fe HEV</t>
  </si>
  <si>
    <t>Volvo</t>
  </si>
  <si>
    <t>S60 B5</t>
  </si>
  <si>
    <t>Compass</t>
  </si>
  <si>
    <t>Silverado Crew  Custom 4WD 2.7L</t>
  </si>
  <si>
    <t>Sierra 1500 PRO</t>
  </si>
  <si>
    <t>Mercedes-Benz USA</t>
  </si>
  <si>
    <t>Mercedes-Benz</t>
  </si>
  <si>
    <t>GLE SUV (350-4M)</t>
  </si>
  <si>
    <t>RX 350h/500h</t>
  </si>
  <si>
    <t>NX 350h</t>
  </si>
  <si>
    <t>NX 250/350</t>
  </si>
  <si>
    <t>BMW AG</t>
  </si>
  <si>
    <t>BMW</t>
  </si>
  <si>
    <t>X4</t>
  </si>
  <si>
    <t>TX 550h+</t>
  </si>
  <si>
    <t>Altima  4 cyl Turbo</t>
  </si>
  <si>
    <t>Leaf</t>
  </si>
  <si>
    <t>Edge AWD</t>
  </si>
  <si>
    <t xml:space="preserve">X6 </t>
  </si>
  <si>
    <t>Tacoma</t>
  </si>
  <si>
    <t>X5</t>
  </si>
  <si>
    <t>X3 M40i</t>
  </si>
  <si>
    <t>Rogue VIN = 1,4,5</t>
  </si>
  <si>
    <t>Genesis</t>
  </si>
  <si>
    <t>GV 70 VIN=1,4,5</t>
  </si>
  <si>
    <t>X7</t>
  </si>
  <si>
    <t>HR-V</t>
  </si>
  <si>
    <t>Terrain</t>
  </si>
  <si>
    <t>Maverick 2.5 L</t>
  </si>
  <si>
    <t>Bronco Sport</t>
  </si>
  <si>
    <t>XM</t>
  </si>
  <si>
    <t>S60 Recharge</t>
  </si>
  <si>
    <t>Tacoma Hybrid</t>
  </si>
  <si>
    <t>GV 70 EV</t>
  </si>
  <si>
    <t>Mustang Mach-E</t>
  </si>
  <si>
    <t>Rav 4 Hybrid (VIN=2 or J)</t>
  </si>
  <si>
    <t xml:space="preserve">GLE SUV </t>
  </si>
  <si>
    <t>GLS SUV All</t>
  </si>
  <si>
    <t>EQE SUV</t>
  </si>
  <si>
    <t>EQS SUV</t>
  </si>
  <si>
    <t>Equinox</t>
  </si>
  <si>
    <t>Impreza</t>
  </si>
  <si>
    <t>Nautilus</t>
  </si>
  <si>
    <t>Maserati</t>
  </si>
  <si>
    <t>MC 20</t>
  </si>
  <si>
    <t>Jetta (Automatic)</t>
  </si>
  <si>
    <t xml:space="preserve">Envision </t>
  </si>
  <si>
    <t>Rogue VIN = J</t>
  </si>
  <si>
    <t>Trailblazer AWD LT</t>
  </si>
  <si>
    <t>Envista</t>
  </si>
  <si>
    <t>Fiat</t>
  </si>
  <si>
    <t>Fiat 500 series</t>
  </si>
  <si>
    <t>Trax</t>
  </si>
  <si>
    <t>Encore</t>
  </si>
  <si>
    <t>Jaguar Land Rover Limited</t>
  </si>
  <si>
    <t>Land Rover</t>
  </si>
  <si>
    <t>Range Rover Evoque Dynamic SE</t>
  </si>
  <si>
    <t>X3 xDrive 30i</t>
  </si>
  <si>
    <t>Quattroporte</t>
  </si>
  <si>
    <t>Versa</t>
  </si>
  <si>
    <t>Kicks</t>
  </si>
  <si>
    <t>Sentra</t>
  </si>
  <si>
    <t>QX50</t>
  </si>
  <si>
    <t>Ghibli</t>
  </si>
  <si>
    <t>Levante</t>
  </si>
  <si>
    <t>GranTurismo Modena</t>
  </si>
  <si>
    <t>GranCabario</t>
  </si>
  <si>
    <t>Grecale GT</t>
  </si>
  <si>
    <t>Hornet R/T Plus E AWD</t>
  </si>
  <si>
    <t>Alfa Romeo</t>
  </si>
  <si>
    <t>All</t>
  </si>
  <si>
    <t>QX55</t>
  </si>
  <si>
    <t>Mazda3 VIN=J</t>
  </si>
  <si>
    <t>Forte</t>
  </si>
  <si>
    <t>3 Series Sedan</t>
  </si>
  <si>
    <t>Jaguar</t>
  </si>
  <si>
    <t>F-Type P450 R Dynamic</t>
  </si>
  <si>
    <t>F-Type R75 AWD</t>
  </si>
  <si>
    <t>2 Series Coupe/Convertible</t>
  </si>
  <si>
    <t>Jetta (Manual)</t>
  </si>
  <si>
    <t>Armada</t>
  </si>
  <si>
    <t>QX80</t>
  </si>
  <si>
    <t>Mitsubishi Motors Corporation</t>
  </si>
  <si>
    <t>Mitsubishi</t>
  </si>
  <si>
    <t>Outlander ES</t>
  </si>
  <si>
    <t>CX-5</t>
  </si>
  <si>
    <t>Range Rover Sport Dynamic SE</t>
  </si>
  <si>
    <t>Range Rover Sport  SE</t>
  </si>
  <si>
    <t>M2</t>
  </si>
  <si>
    <t>Tiguan</t>
  </si>
  <si>
    <t>Taos</t>
  </si>
  <si>
    <t>Outlander Black Edition</t>
  </si>
  <si>
    <t>Outlander SE</t>
  </si>
  <si>
    <t>Outlander SEL</t>
  </si>
  <si>
    <t>Seltos</t>
  </si>
  <si>
    <t>XF R Dynamic SE AWD</t>
  </si>
  <si>
    <t>GV 80</t>
  </si>
  <si>
    <t>Kona</t>
  </si>
  <si>
    <t>G 90</t>
  </si>
  <si>
    <t>GV 70 VIN=K</t>
  </si>
  <si>
    <t>G80</t>
  </si>
  <si>
    <t>G80 EV</t>
  </si>
  <si>
    <t>G 70</t>
  </si>
  <si>
    <t>Palisade</t>
  </si>
  <si>
    <t>X1</t>
  </si>
  <si>
    <t>Audi</t>
  </si>
  <si>
    <t>Q5 All</t>
  </si>
  <si>
    <t>SQ5</t>
  </si>
  <si>
    <t>Golf  GTI</t>
  </si>
  <si>
    <t>Outlander Sport SEL</t>
  </si>
  <si>
    <t>EV9 Electric</t>
  </si>
  <si>
    <t>Sorento Hybrid</t>
  </si>
  <si>
    <t>Sorento PHEV</t>
  </si>
  <si>
    <t>Niro Plug In Hybrid</t>
  </si>
  <si>
    <t>Niro Hybrid</t>
  </si>
  <si>
    <t>Sportage Hybrid</t>
  </si>
  <si>
    <t>Soul S, LX</t>
  </si>
  <si>
    <t>Carnival</t>
  </si>
  <si>
    <t>Niro Electric</t>
  </si>
  <si>
    <t>Defender 110 SE</t>
  </si>
  <si>
    <t>Defender 130 X, S</t>
  </si>
  <si>
    <t>Sonata HEV</t>
  </si>
  <si>
    <t>Sonata N-Line</t>
  </si>
  <si>
    <t>Sonata</t>
  </si>
  <si>
    <t>Venue</t>
  </si>
  <si>
    <t>GV 60 EV</t>
  </si>
  <si>
    <t>Ioniq 5</t>
  </si>
  <si>
    <t>Nexo</t>
  </si>
  <si>
    <t>Elantra</t>
  </si>
  <si>
    <t>iX</t>
  </si>
  <si>
    <t>i7</t>
  </si>
  <si>
    <t>i4</t>
  </si>
  <si>
    <t>A4</t>
  </si>
  <si>
    <t>e-tron all</t>
  </si>
  <si>
    <t xml:space="preserve">All others </t>
  </si>
  <si>
    <t>S90</t>
  </si>
  <si>
    <t>XC40 (all)</t>
  </si>
  <si>
    <t>XC60 (all)</t>
  </si>
  <si>
    <t>XC90 Recharge T8</t>
  </si>
  <si>
    <t>XC90 (all)</t>
  </si>
  <si>
    <t>V60 (all)</t>
  </si>
  <si>
    <t>XC40</t>
  </si>
  <si>
    <t>C40 Recharge RWD</t>
  </si>
  <si>
    <t>C40 Recharge Twin AWD</t>
  </si>
  <si>
    <t>Crown LTD</t>
  </si>
  <si>
    <t>BZ4X EV</t>
  </si>
  <si>
    <t>Land Cruiser</t>
  </si>
  <si>
    <t>Corolla Hatchback</t>
  </si>
  <si>
    <t>Corolla Hybrid</t>
  </si>
  <si>
    <t>Corolla GR</t>
  </si>
  <si>
    <t>RX 450h</t>
  </si>
  <si>
    <t>Rav 4 Prime PHEV</t>
  </si>
  <si>
    <t>GR 86</t>
  </si>
  <si>
    <t>IS 300/350</t>
  </si>
  <si>
    <t>NX 450h+</t>
  </si>
  <si>
    <t>UX 250h</t>
  </si>
  <si>
    <t>UX 200</t>
  </si>
  <si>
    <t>UX Hybrid</t>
  </si>
  <si>
    <t>LC All</t>
  </si>
  <si>
    <t>LS All</t>
  </si>
  <si>
    <t>LX 600</t>
  </si>
  <si>
    <t>RC</t>
  </si>
  <si>
    <t>RC F</t>
  </si>
  <si>
    <t>4 Runner</t>
  </si>
  <si>
    <t>RZ 450e</t>
  </si>
  <si>
    <t>Mirai</t>
  </si>
  <si>
    <t>Prius  All</t>
  </si>
  <si>
    <t>Venza*</t>
  </si>
  <si>
    <t>Venza Hybrid*</t>
  </si>
  <si>
    <t>BRZ</t>
  </si>
  <si>
    <t>Forester</t>
  </si>
  <si>
    <t>WRX STI</t>
  </si>
  <si>
    <t>Solterra</t>
  </si>
  <si>
    <t>Porsche</t>
  </si>
  <si>
    <t>Polestar</t>
  </si>
  <si>
    <t>GTR</t>
  </si>
  <si>
    <t>Arya Engage</t>
  </si>
  <si>
    <t>Q50</t>
  </si>
  <si>
    <t>370Z</t>
  </si>
  <si>
    <t>Eclipse All</t>
  </si>
  <si>
    <t>Mirage All</t>
  </si>
  <si>
    <t>Outlander PHEV All</t>
  </si>
  <si>
    <t>Outlander Sport All</t>
  </si>
  <si>
    <t>GLA SUV All</t>
  </si>
  <si>
    <t>GLB SUV</t>
  </si>
  <si>
    <t>G-Class SUV</t>
  </si>
  <si>
    <t>EQE Sedan</t>
  </si>
  <si>
    <t>EQS Sedan</t>
  </si>
  <si>
    <t>S-Class All</t>
  </si>
  <si>
    <t>SL-Class</t>
  </si>
  <si>
    <t>C-Class All</t>
  </si>
  <si>
    <t>GLC SUV All</t>
  </si>
  <si>
    <t xml:space="preserve">AMG GT </t>
  </si>
  <si>
    <t>CLA All</t>
  </si>
  <si>
    <t>E-Class All</t>
  </si>
  <si>
    <t>CX-70 PHEV, MHEV</t>
  </si>
  <si>
    <t>Mazda3 VIN=3</t>
  </si>
  <si>
    <t>CX-90 PHEV, MHEV</t>
  </si>
  <si>
    <t>Sportage PHEV</t>
  </si>
  <si>
    <t>EV6 Electric</t>
  </si>
  <si>
    <t>Discovery Metropolitan Edition</t>
  </si>
  <si>
    <t>I-Pace EV</t>
  </si>
  <si>
    <t>Elantra N</t>
  </si>
  <si>
    <t>Ioniq 6</t>
  </si>
  <si>
    <t>Elantra HEV</t>
  </si>
  <si>
    <t>Kona EV</t>
  </si>
  <si>
    <t>Tucson Hybrid/PHEV</t>
  </si>
  <si>
    <t>Cooper Countryman</t>
  </si>
  <si>
    <t>M3 Sedan</t>
  </si>
  <si>
    <t>M8</t>
  </si>
  <si>
    <t>5 Series</t>
  </si>
  <si>
    <t>7 Series</t>
  </si>
  <si>
    <t xml:space="preserve">8 Series </t>
  </si>
  <si>
    <t>4 Series</t>
  </si>
  <si>
    <t>X2</t>
  </si>
  <si>
    <t>Z4</t>
  </si>
  <si>
    <t>Cooper</t>
  </si>
  <si>
    <t>Bentley</t>
  </si>
  <si>
    <t xml:space="preserve">All </t>
  </si>
  <si>
    <t>Q4 e-tron 40 RWD</t>
  </si>
  <si>
    <t>Q4 e-tron 50</t>
  </si>
  <si>
    <t>A3</t>
  </si>
  <si>
    <t>GX 550</t>
  </si>
  <si>
    <t>MX-5  Miata</t>
  </si>
  <si>
    <t>rank</t>
  </si>
  <si>
    <t>Type</t>
  </si>
  <si>
    <t>Country of Assembly</t>
  </si>
  <si>
    <t>Q5 40</t>
  </si>
  <si>
    <t>MPV</t>
  </si>
  <si>
    <t>2 %</t>
  </si>
  <si>
    <t>M</t>
  </si>
  <si>
    <t>H</t>
  </si>
  <si>
    <t>G</t>
  </si>
  <si>
    <t>Q5 S line 45</t>
  </si>
  <si>
    <t>Q5 55 PHEV</t>
  </si>
  <si>
    <t>Q5 Sportback S line 45</t>
  </si>
  <si>
    <t>e - tron</t>
  </si>
  <si>
    <t>BE</t>
  </si>
  <si>
    <t>e - tron S</t>
  </si>
  <si>
    <t>e - tron Sportback</t>
  </si>
  <si>
    <t>1 %</t>
  </si>
  <si>
    <t>e - tron S Sportback</t>
  </si>
  <si>
    <t>e - tron GT</t>
  </si>
  <si>
    <t>PC</t>
  </si>
  <si>
    <t>PL</t>
  </si>
  <si>
    <t>RS e - tron GT</t>
  </si>
  <si>
    <t>A3 40 FWD</t>
  </si>
  <si>
    <t>RS3</t>
  </si>
  <si>
    <t>A4 40</t>
  </si>
  <si>
    <t>A4 45</t>
  </si>
  <si>
    <t>S4</t>
  </si>
  <si>
    <t>Н</t>
  </si>
  <si>
    <t>A4 allroad 45</t>
  </si>
  <si>
    <t>A5 Cabriolet S line 45</t>
  </si>
  <si>
    <t>A5 Coupe S line 45</t>
  </si>
  <si>
    <t>A5 Sportback 40</t>
  </si>
  <si>
    <t>A5 Sportback S line 45</t>
  </si>
  <si>
    <t>S5 Coupe</t>
  </si>
  <si>
    <t>RS5 Coupe</t>
  </si>
  <si>
    <t>S5 Cabriolet</t>
  </si>
  <si>
    <t>S5 Sportback</t>
  </si>
  <si>
    <t>RS5 Sportback</t>
  </si>
  <si>
    <t>A6 45</t>
  </si>
  <si>
    <t>A6 55</t>
  </si>
  <si>
    <t>S6</t>
  </si>
  <si>
    <t>RS6 Avant</t>
  </si>
  <si>
    <t>A6 allroad 55</t>
  </si>
  <si>
    <t>A7 55</t>
  </si>
  <si>
    <t>A7 55 PHEV</t>
  </si>
  <si>
    <t>S7</t>
  </si>
  <si>
    <t>RS7</t>
  </si>
  <si>
    <t>A8L 55</t>
  </si>
  <si>
    <t>S8L</t>
  </si>
  <si>
    <t>Q3 S line 45</t>
  </si>
  <si>
    <t>JP</t>
  </si>
  <si>
    <t>SQ5 Sportback</t>
  </si>
  <si>
    <t>Q7 45</t>
  </si>
  <si>
    <t>SL</t>
  </si>
  <si>
    <t>Q7 55</t>
  </si>
  <si>
    <t>SQ7</t>
  </si>
  <si>
    <t>Q8</t>
  </si>
  <si>
    <t>SQ8</t>
  </si>
  <si>
    <t>RS Q8</t>
  </si>
  <si>
    <t>R8 Coupe RWD</t>
  </si>
  <si>
    <t>R8 Coupe</t>
  </si>
  <si>
    <t>R8 Spyder RWD</t>
  </si>
  <si>
    <t>R8 Spyder</t>
  </si>
  <si>
    <t>R8 GT</t>
  </si>
  <si>
    <t>TT Coupe</t>
  </si>
  <si>
    <t>TTS Coupe</t>
  </si>
  <si>
    <t>TT Roadster</t>
  </si>
  <si>
    <t>A3 40 quattro</t>
  </si>
  <si>
    <t>0 %</t>
  </si>
  <si>
    <t>S3</t>
  </si>
  <si>
    <t>Q4 e - tron 40 RWD</t>
  </si>
  <si>
    <t>Q4 e - tron 50</t>
  </si>
  <si>
    <t>Q4 e - tron Sportback 50</t>
  </si>
  <si>
    <t>Bentayga V8</t>
  </si>
  <si>
    <t>UK</t>
  </si>
  <si>
    <t>Bentayga EWB V8</t>
  </si>
  <si>
    <t>Bentayga Speed</t>
  </si>
  <si>
    <t>Bentayga Hybrid</t>
  </si>
  <si>
    <t>Flying Spur</t>
  </si>
  <si>
    <t>Flying Spur V8</t>
  </si>
  <si>
    <t>Flying Spur Hybrid</t>
  </si>
  <si>
    <t>Continental GT V8</t>
  </si>
  <si>
    <t>Continental GT Convertible V8</t>
  </si>
  <si>
    <t>Continental GT Speed</t>
  </si>
  <si>
    <t>Continental GT Convertible Speed</t>
  </si>
  <si>
    <t>X3</t>
  </si>
  <si>
    <t>40 %</t>
  </si>
  <si>
    <t>US</t>
  </si>
  <si>
    <t>A ( 4.0 , M )</t>
  </si>
  <si>
    <t>X6</t>
  </si>
  <si>
    <t>36 %</t>
  </si>
  <si>
    <t>G ( 5.0 , M )</t>
  </si>
  <si>
    <t>35 %</t>
  </si>
  <si>
    <t>32 %</t>
  </si>
  <si>
    <t>20 %</t>
  </si>
  <si>
    <t>6 %</t>
  </si>
  <si>
    <t>7 %</t>
  </si>
  <si>
    <t>A</t>
  </si>
  <si>
    <t>2 Series Coupe / Convertible</t>
  </si>
  <si>
    <t>5 %</t>
  </si>
  <si>
    <t>J</t>
  </si>
  <si>
    <t>N</t>
  </si>
  <si>
    <t>4 Series Coupe / Convertible</t>
  </si>
  <si>
    <t>5 Series Sedan</t>
  </si>
  <si>
    <t>7 Series Sedan</t>
  </si>
  <si>
    <t>8 Series Coupe / Convertible</t>
  </si>
  <si>
    <t>8 Series Gran Coupe</t>
  </si>
  <si>
    <t>2 Series Gran Coupe</t>
  </si>
  <si>
    <t>4 Series Gran Coupe</t>
  </si>
  <si>
    <t>Cooper Hard Top 2 Door</t>
  </si>
  <si>
    <t>Cooper Hard Top 4 Door</t>
  </si>
  <si>
    <t>Cooper Convertible</t>
  </si>
  <si>
    <t>Cooper Clubman</t>
  </si>
  <si>
    <t>Supra</t>
  </si>
  <si>
    <t>Bugatti Automobiles S.A.S.</t>
  </si>
  <si>
    <t>Bugatti</t>
  </si>
  <si>
    <t>Chiron</t>
  </si>
  <si>
    <t>N/A</t>
  </si>
  <si>
    <t>F</t>
  </si>
  <si>
    <t>Chiron Pur Sport</t>
  </si>
  <si>
    <t>Chiron Super Sport</t>
  </si>
  <si>
    <t>Fiat Chrysler</t>
  </si>
  <si>
    <t>Wrangler</t>
  </si>
  <si>
    <t>US (2.0L)</t>
  </si>
  <si>
    <t>G (8HP75 &amp; 8HP75PH)</t>
  </si>
  <si>
    <t>M (5.7)</t>
  </si>
  <si>
    <t>Grand Cherokee L</t>
  </si>
  <si>
    <t>Wagoneer</t>
  </si>
  <si>
    <t>MC20</t>
  </si>
  <si>
    <t>I</t>
  </si>
  <si>
    <t>U</t>
  </si>
  <si>
    <t>Granturismo 490HP</t>
  </si>
  <si>
    <t>Granturismo 550HP</t>
  </si>
  <si>
    <t>Grecale Trofeo</t>
  </si>
  <si>
    <t>Grecale</t>
  </si>
  <si>
    <t>Aviator PHEV</t>
  </si>
  <si>
    <t>MX</t>
  </si>
  <si>
    <t>F150</t>
  </si>
  <si>
    <t>Truck</t>
  </si>
  <si>
    <t>US (2.7L, 3.3L)</t>
  </si>
  <si>
    <t>No Data</t>
  </si>
  <si>
    <t>F150 EV</t>
  </si>
  <si>
    <t>Ranger</t>
  </si>
  <si>
    <t>MX (3.5L, 5.0L</t>
  </si>
  <si>
    <t>21 %</t>
  </si>
  <si>
    <t>CN</t>
  </si>
  <si>
    <t>US ( 2.0L , 2.7L )</t>
  </si>
  <si>
    <t>Edge</t>
  </si>
  <si>
    <t>Bronco</t>
  </si>
  <si>
    <t>Escape</t>
  </si>
  <si>
    <t>Escape PHEV</t>
  </si>
  <si>
    <t>Explorer</t>
  </si>
  <si>
    <t>Mustang</t>
  </si>
  <si>
    <t>Transit EV</t>
  </si>
  <si>
    <t>Corsair PHEV</t>
  </si>
  <si>
    <t>Ford GT</t>
  </si>
  <si>
    <t>EcoSport</t>
  </si>
  <si>
    <t>IN</t>
  </si>
  <si>
    <t>Maverick</t>
  </si>
  <si>
    <t>Transit Connect</t>
  </si>
  <si>
    <t>ESP</t>
  </si>
  <si>
    <t>General Motors</t>
  </si>
  <si>
    <t>Trailblazer</t>
  </si>
  <si>
    <t>Bolt EUV</t>
  </si>
  <si>
    <t>Bolt EV</t>
  </si>
  <si>
    <t>Mexico</t>
  </si>
  <si>
    <t>Traverse</t>
  </si>
  <si>
    <t>Tahoe</t>
  </si>
  <si>
    <t>Suburban</t>
  </si>
  <si>
    <t>Corvette Stingray</t>
  </si>
  <si>
    <t>Camaro</t>
  </si>
  <si>
    <t>Silverado 1500</t>
  </si>
  <si>
    <t>Colorado</t>
  </si>
  <si>
    <t>Malibu</t>
  </si>
  <si>
    <t>Encore GX</t>
  </si>
  <si>
    <t>K</t>
  </si>
  <si>
    <t>Envision</t>
  </si>
  <si>
    <t>China</t>
  </si>
  <si>
    <t>Envision ST</t>
  </si>
  <si>
    <t>Envision Avenir</t>
  </si>
  <si>
    <t>Enclave ST</t>
  </si>
  <si>
    <t>Enclave Avenir</t>
  </si>
  <si>
    <t>Acadia</t>
  </si>
  <si>
    <t>Canyon</t>
  </si>
  <si>
    <t>Sierra 1500</t>
  </si>
  <si>
    <t>Yukon</t>
  </si>
  <si>
    <t>Yukon XL</t>
  </si>
  <si>
    <t>Hummer EV pickup</t>
  </si>
  <si>
    <t>Escalade ESV</t>
  </si>
  <si>
    <t>CT5-V</t>
  </si>
  <si>
    <t>CT4-V</t>
  </si>
  <si>
    <t>Honda Motor Co. , Ltd .</t>
  </si>
  <si>
    <t>Accord</t>
  </si>
  <si>
    <t>65 %</t>
  </si>
  <si>
    <t>Honda Motor Co. , Ltd.</t>
  </si>
  <si>
    <t>75 %</t>
  </si>
  <si>
    <t>MDX FWD</t>
  </si>
  <si>
    <t>70 %</t>
  </si>
  <si>
    <t>Odyssey</t>
  </si>
  <si>
    <t>RDX FWD A- Spec</t>
  </si>
  <si>
    <t>RDX FWD</t>
  </si>
  <si>
    <t>RDX AWD A- Spec</t>
  </si>
  <si>
    <t>RDX AWD</t>
  </si>
  <si>
    <t>Ridgeline AWD</t>
  </si>
  <si>
    <t>TLX AWD</t>
  </si>
  <si>
    <t>TLX AWD A - Spec</t>
  </si>
  <si>
    <t>TLX FWD</t>
  </si>
  <si>
    <t>TLX FWD A - Spec</t>
  </si>
  <si>
    <t>Pilot 2WD</t>
  </si>
  <si>
    <t>60 %</t>
  </si>
  <si>
    <t>Pilot AWD</t>
  </si>
  <si>
    <t>Pilot AWD Touring / Elite / Black</t>
  </si>
  <si>
    <t>Pilot AWD TrailSport</t>
  </si>
  <si>
    <t>TLX Type - S Perf Tire</t>
  </si>
  <si>
    <t>CR - V FWD</t>
  </si>
  <si>
    <t>Civic 5Dr</t>
  </si>
  <si>
    <t>TLX Type - S</t>
  </si>
  <si>
    <t>55 %</t>
  </si>
  <si>
    <t>CR - V AWD</t>
  </si>
  <si>
    <t>IND</t>
  </si>
  <si>
    <t>Ind</t>
  </si>
  <si>
    <t>Civic 4D</t>
  </si>
  <si>
    <t>CAN</t>
  </si>
  <si>
    <t>Accord Sport / Touring</t>
  </si>
  <si>
    <t>50 %</t>
  </si>
  <si>
    <t>HR - V FWD</t>
  </si>
  <si>
    <t>30 %</t>
  </si>
  <si>
    <t>HR - V AWD</t>
  </si>
  <si>
    <t>Tucson</t>
  </si>
  <si>
    <t>IS</t>
  </si>
  <si>
    <t>GV70 EV</t>
  </si>
  <si>
    <t>12 %</t>
  </si>
  <si>
    <t>GV70</t>
  </si>
  <si>
    <t>4 %</t>
  </si>
  <si>
    <t>3 %</t>
  </si>
  <si>
    <t>G70</t>
  </si>
  <si>
    <t>GV60 EV</t>
  </si>
  <si>
    <t>GV80</t>
  </si>
  <si>
    <t>G90</t>
  </si>
  <si>
    <t>Kona N</t>
  </si>
  <si>
    <t>Santa Fe PHEV</t>
  </si>
  <si>
    <t>Tucson HEV</t>
  </si>
  <si>
    <t>Tucson PHEV</t>
  </si>
  <si>
    <t>Sorento</t>
  </si>
  <si>
    <t>16 %</t>
  </si>
  <si>
    <t>Rio</t>
  </si>
  <si>
    <t>Niro Plug - In Hybrid</t>
  </si>
  <si>
    <t>Stinger</t>
  </si>
  <si>
    <t>Sportage</t>
  </si>
  <si>
    <t>Soul</t>
  </si>
  <si>
    <t>Lamborghini</t>
  </si>
  <si>
    <t>Huracan EVO</t>
  </si>
  <si>
    <t>Huracan STO</t>
  </si>
  <si>
    <t>Huracan Tecnica</t>
  </si>
  <si>
    <t>URUS Performante</t>
  </si>
  <si>
    <t>Lucid USA , Inc.</t>
  </si>
  <si>
    <t>Lucid</t>
  </si>
  <si>
    <t>46 %</t>
  </si>
  <si>
    <t>CX - 50</t>
  </si>
  <si>
    <t>M/j</t>
  </si>
  <si>
    <t>CX - 30</t>
  </si>
  <si>
    <t>M/J</t>
  </si>
  <si>
    <t>ΤΗ</t>
  </si>
  <si>
    <t>Mazda3</t>
  </si>
  <si>
    <t>T</t>
  </si>
  <si>
    <t>CX - 5</t>
  </si>
  <si>
    <t>Mercedes - Benz USA</t>
  </si>
  <si>
    <t>Mercedes - Benz</t>
  </si>
  <si>
    <t>GLE SUV ( GLE350-4M / GLE350 )</t>
  </si>
  <si>
    <t>69 %</t>
  </si>
  <si>
    <t>GLS SUV ( GLS450-4M )</t>
  </si>
  <si>
    <t>49 %</t>
  </si>
  <si>
    <t>GLS SUV ( GLS580-4M )</t>
  </si>
  <si>
    <t>GLS SUV ( GLS63 )</t>
  </si>
  <si>
    <t>GLE Coupe ( GLE53-4M )</t>
  </si>
  <si>
    <t>48 %</t>
  </si>
  <si>
    <t>GLE Coupe ( GLE63S )</t>
  </si>
  <si>
    <t>P</t>
  </si>
  <si>
    <t>GLS SUV ( GLS600 Maybach )</t>
  </si>
  <si>
    <t>Sprinter</t>
  </si>
  <si>
    <t>Metris Cargo</t>
  </si>
  <si>
    <t>US ( 2.0 )</t>
  </si>
  <si>
    <t>Metris Cargo LWB</t>
  </si>
  <si>
    <t>GLE SUV ( GLE450-4M )</t>
  </si>
  <si>
    <t>GLE SUV ( GLE580-4M )</t>
  </si>
  <si>
    <t>GLE SUV ( GLE63-4M )</t>
  </si>
  <si>
    <t>GLE SUV ( GLE53-4M )</t>
  </si>
  <si>
    <t>EQS SUV ( EQS450 + / EQS450-4M / EQS580
4M )</t>
  </si>
  <si>
    <t>25 %</t>
  </si>
  <si>
    <t>Metris US Postal</t>
  </si>
  <si>
    <t>Metris Passenger</t>
  </si>
  <si>
    <t>17 %</t>
  </si>
  <si>
    <t>GLB SUV ( GLB250 / GLB250-4M )</t>
  </si>
  <si>
    <t>G - Class SUV ( G550 / G63 )</t>
  </si>
  <si>
    <t>AT</t>
  </si>
  <si>
    <t>C - Class Coupe ( C300 / C300-4M )</t>
  </si>
  <si>
    <t xml:space="preserve"> G</t>
  </si>
  <si>
    <t>C - Class Coupe ( C43 )</t>
  </si>
  <si>
    <t>C - Class Coupe ( C63 / C63S )</t>
  </si>
  <si>
    <t>C - Class Cabriolet ( C300 / C300-4M )</t>
  </si>
  <si>
    <t>C - Class Cabriolet ( C43 )</t>
  </si>
  <si>
    <t>C - Class Cabriolet ( C63 / C63S )</t>
  </si>
  <si>
    <t>C - Class Sedan ( C300 / C300-4M / AMG
C43 )</t>
  </si>
  <si>
    <t>SA</t>
  </si>
  <si>
    <t>E - Class Sedan ( E350 / E350-4M )</t>
  </si>
  <si>
    <t>E - Class Sedan ( E450-4M / AMG E53 )</t>
  </si>
  <si>
    <t>E - Class Sedan ( E63S )</t>
  </si>
  <si>
    <t>E - Class Wagon ( E450-4M )</t>
  </si>
  <si>
    <t>E - Class Wagon ( E63S )</t>
  </si>
  <si>
    <t>E - Class Coupe ( E450 / E450-4M / AMG E53 )</t>
  </si>
  <si>
    <t>E - Class Cabriolet ( E450 / E450-4M / AMG
E53 )</t>
  </si>
  <si>
    <t>CLS Coupe ( CLS450 / CLS450-4M / AMG
CLS53 )</t>
  </si>
  <si>
    <t>EQB - Class ( EQB 250 + / EQB 300–4M / EQB
350-4M )</t>
  </si>
  <si>
    <t>EQE Sedan ( EQE 350 + / EQE 350-4M / EQE
500-4M / AMG EQE 4M )</t>
  </si>
  <si>
    <t>EQS Sedan ( EQS 450 + / EQS 580-4M / EQS
53 )</t>
  </si>
  <si>
    <t>S - Class Sedan ( S500-4M )</t>
  </si>
  <si>
    <t>IS - Class Sedan ( S580-4M )</t>
  </si>
  <si>
    <t>S - Class Sedan ( S580e - 4M )</t>
  </si>
  <si>
    <t>S - Class Maybach ( S580-4M / S680-4M )</t>
  </si>
  <si>
    <t>SL - Class ( SL55 / SL63 )</t>
  </si>
  <si>
    <t>CLA Coupe ( CLA250 / CLA250-4M )</t>
  </si>
  <si>
    <t>CLA Coupe ( CLA45 AMG )</t>
  </si>
  <si>
    <t>CLA Coupe ( CLA35 AMG )</t>
  </si>
  <si>
    <t>GLA SUV ( GLA250 / GLA250-4M )</t>
  </si>
  <si>
    <t>GLA SUV ( AMG GLA35 / AMG GLA45 )</t>
  </si>
  <si>
    <t>GLC SUV ( GLC300 / GLC300-4M )</t>
  </si>
  <si>
    <t>FN</t>
  </si>
  <si>
    <t>GLC SUV ( GLC43-4M )</t>
  </si>
  <si>
    <t>GLC SUV</t>
  </si>
  <si>
    <t>GLC SUV ( GLC63-4M )</t>
  </si>
  <si>
    <t>MPC</t>
  </si>
  <si>
    <t>GLC Coupe ( GLC300-4M )</t>
  </si>
  <si>
    <t>GLC Coupe ( GLC43 )</t>
  </si>
  <si>
    <t>GLC Coupe ( GLC63 )</t>
  </si>
  <si>
    <t>AMG GT 4 - dr Coupe ( AMG GT43 / AMG
GT53 )</t>
  </si>
  <si>
    <t>AMG GT 4 - dr Coupe ( AMG GT63 / AMG
GT63S )</t>
  </si>
  <si>
    <t>Outlander Sport 2.4 GT Special Edition
AWD</t>
  </si>
  <si>
    <t>Mitsubishi Motors
Corporation</t>
  </si>
  <si>
    <t>Outlander ES 2WD</t>
  </si>
  <si>
    <t>Outlander ES Special Edition 2WD</t>
  </si>
  <si>
    <t>Outlander SE 2WD</t>
  </si>
  <si>
    <t>Outlander Black Edition 2WD</t>
  </si>
  <si>
    <t>Outlander SEL 2WD</t>
  </si>
  <si>
    <t>Outlander SEL Black Edition2WD</t>
  </si>
  <si>
    <t>Outlander ES 4WD</t>
  </si>
  <si>
    <t>Outlander ES Special Edition 4WD</t>
  </si>
  <si>
    <t>Outlander SE 4WD</t>
  </si>
  <si>
    <t>Outlander Black Edition 4WD</t>
  </si>
  <si>
    <t>Outlander SEL 4WD</t>
  </si>
  <si>
    <t>Outlander SEL Black Edition 4WD</t>
  </si>
  <si>
    <t>Outlander 40th Anniversary 4WD</t>
  </si>
  <si>
    <t>Outlander Ralliart</t>
  </si>
  <si>
    <t>Outlander Sport 2.4 GT AWD</t>
  </si>
  <si>
    <t>Eclipse Cross ES 4WD</t>
  </si>
  <si>
    <t>Eclipse Cross LE 4WD</t>
  </si>
  <si>
    <t>Eclipse Cross SE 4WD</t>
  </si>
  <si>
    <t>Eclipse Cross SEL 4WD</t>
  </si>
  <si>
    <t>Mirage LE</t>
  </si>
  <si>
    <t>Mirage ES</t>
  </si>
  <si>
    <t>Mirage SE</t>
  </si>
  <si>
    <t>TH</t>
  </si>
  <si>
    <t>Mirage BE</t>
  </si>
  <si>
    <t>Mirage G4 ES</t>
  </si>
  <si>
    <t>Mirage G4 LE</t>
  </si>
  <si>
    <t>Mirage G4 SE</t>
  </si>
  <si>
    <t>Mirage G4 BE</t>
  </si>
  <si>
    <t>Outlander PHEV ES</t>
  </si>
  <si>
    <t>Outlander PHEV SE</t>
  </si>
  <si>
    <t>Outlander PHEV SEL</t>
  </si>
  <si>
    <t>Outlander PHEV 40th Anniversary</t>
  </si>
  <si>
    <t>Outlander PHEV Ralliart</t>
  </si>
  <si>
    <t>Outlander Sport 2.0 LE AWD</t>
  </si>
  <si>
    <t>Outlander Sport 2.0 Ralliart AWD</t>
  </si>
  <si>
    <t>Outlander Sport 2.0 SE AWD</t>
  </si>
  <si>
    <t>Outlander Sport 2.0 SE Special Edition
AWD</t>
  </si>
  <si>
    <t>Outlander Sport S AWD</t>
  </si>
  <si>
    <t>Outlander Sport ES AWD</t>
  </si>
  <si>
    <t>Nissan North America , Inc</t>
  </si>
  <si>
    <t>QX 60</t>
  </si>
  <si>
    <t>45 %</t>
  </si>
  <si>
    <t>Altima 4CYL</t>
  </si>
  <si>
    <t>Maxima</t>
  </si>
  <si>
    <t>Altima 4CYL Turbo</t>
  </si>
  <si>
    <t>Rogue</t>
  </si>
  <si>
    <t>15 %</t>
  </si>
  <si>
    <t>Versa Sedan</t>
  </si>
  <si>
    <t>10 %</t>
  </si>
  <si>
    <t>370Z Coupe</t>
  </si>
  <si>
    <t>Ariya</t>
  </si>
  <si>
    <t>GT - R</t>
  </si>
  <si>
    <t>Rolls - Royce Motor</t>
  </si>
  <si>
    <t>Rolls - Royce</t>
  </si>
  <si>
    <t>Phantom</t>
  </si>
  <si>
    <t>Ghost</t>
  </si>
  <si>
    <t>0%</t>
  </si>
  <si>
    <t>Cullinan</t>
  </si>
  <si>
    <t>Impreza 5 dr</t>
  </si>
  <si>
    <t>Crosstrek Hybrid</t>
  </si>
  <si>
    <t>GR86</t>
  </si>
  <si>
    <t>WRX</t>
  </si>
  <si>
    <t>Tesla Inc.</t>
  </si>
  <si>
    <t>Austin , TX</t>
  </si>
  <si>
    <t>USA</t>
  </si>
  <si>
    <t>Model 3 Long Range</t>
  </si>
  <si>
    <t>Fremont , CA</t>
  </si>
  <si>
    <t>Model 3 Performance</t>
  </si>
  <si>
    <t>Model Y Performance</t>
  </si>
  <si>
    <t>70%</t>
  </si>
  <si>
    <t>Model Y AWD</t>
  </si>
  <si>
    <t>Model S AWD</t>
  </si>
  <si>
    <t>Model S Plaid</t>
  </si>
  <si>
    <t>Model X</t>
  </si>
  <si>
    <t>Model 3 RWD</t>
  </si>
  <si>
    <t>US/J</t>
  </si>
  <si>
    <t>Camry</t>
  </si>
  <si>
    <t>Corolla</t>
  </si>
  <si>
    <t>Rav4</t>
  </si>
  <si>
    <t>RX350</t>
  </si>
  <si>
    <t>RX350h / 500h</t>
  </si>
  <si>
    <t>Rav4 Hybrid</t>
  </si>
  <si>
    <t>LX600</t>
  </si>
  <si>
    <t>bZ4x</t>
  </si>
  <si>
    <t>GX460</t>
  </si>
  <si>
    <t>IS300 / 350</t>
  </si>
  <si>
    <t>LC 500</t>
  </si>
  <si>
    <t>LC Convertible</t>
  </si>
  <si>
    <t>LC 500h</t>
  </si>
  <si>
    <t>LS 500</t>
  </si>
  <si>
    <t>LS 500h</t>
  </si>
  <si>
    <t>NX 450h</t>
  </si>
  <si>
    <t>UX200</t>
  </si>
  <si>
    <t>UX250h</t>
  </si>
  <si>
    <t>4Runner</t>
  </si>
  <si>
    <t>GR Corolla</t>
  </si>
  <si>
    <t>Crown</t>
  </si>
  <si>
    <t>Prius</t>
  </si>
  <si>
    <t>Prius Prime</t>
  </si>
  <si>
    <t>Rav4 Prime</t>
  </si>
  <si>
    <t>Venza</t>
  </si>
  <si>
    <t>ID.4 RWD 82kWh LG Battery</t>
  </si>
  <si>
    <t>ID.4 RWD 82kWh</t>
  </si>
  <si>
    <t>ID.4 AWD</t>
  </si>
  <si>
    <t>ID.4 RWD 62kWh</t>
  </si>
  <si>
    <t>Atlas 2.0 ( FWD )</t>
  </si>
  <si>
    <t>M ( 2.0L )</t>
  </si>
  <si>
    <t>Atlas 2.0 ( AWD )</t>
  </si>
  <si>
    <t>Atlas 3.6 (FWD)</t>
  </si>
  <si>
    <t>G ( 3.6L )</t>
  </si>
  <si>
    <t>Atlas 3.6 ( AWD )</t>
  </si>
  <si>
    <t>Atlas Cross Sport 2.0 ( FWD )</t>
  </si>
  <si>
    <t>Atlas Cross Sport 2.0 ( AWD )</t>
  </si>
  <si>
    <t>47 %</t>
  </si>
  <si>
    <t>Atlas Cross Sport 3.6 ( FWD )</t>
  </si>
  <si>
    <t>Atlas Cross Sport 3.6 ( AWD )</t>
  </si>
  <si>
    <t>Jetta (manual)</t>
  </si>
  <si>
    <t>Jetta (automatic)</t>
  </si>
  <si>
    <t>Jetta GLI (manual)</t>
  </si>
  <si>
    <t>Taos (AWD)</t>
  </si>
  <si>
    <t>Tiguan (FWD)</t>
  </si>
  <si>
    <t>Jetta GLI (automatic)</t>
  </si>
  <si>
    <t>Taos (FWD)</t>
  </si>
  <si>
    <t>Tiguan (AWD)</t>
  </si>
  <si>
    <t>Arteon FWD</t>
  </si>
  <si>
    <t>Arteon AWD</t>
  </si>
  <si>
    <t>Golf R (manual)</t>
  </si>
  <si>
    <t>Golf R (automatic)</t>
  </si>
  <si>
    <t>Golf GTI (manual)</t>
  </si>
  <si>
    <t>Golf GTI (automatic)</t>
  </si>
  <si>
    <t>S60</t>
  </si>
  <si>
    <t>Swe</t>
  </si>
  <si>
    <t>Japan</t>
  </si>
  <si>
    <t>Sw</t>
  </si>
  <si>
    <t>S90 Recharge</t>
  </si>
  <si>
    <t>V60 Recharge</t>
  </si>
  <si>
    <t>V60 Cross Country</t>
  </si>
  <si>
    <t>XC60</t>
  </si>
  <si>
    <t>Sweden</t>
  </si>
  <si>
    <t>XC60 Recharge</t>
  </si>
  <si>
    <t>Belgium</t>
  </si>
  <si>
    <t>V60</t>
  </si>
  <si>
    <t>C40 Recharge</t>
  </si>
  <si>
    <t>Ch</t>
  </si>
  <si>
    <t>2021 Electric</t>
  </si>
  <si>
    <t>Tesla Model 3</t>
  </si>
  <si>
    <t>Tesla Model S</t>
  </si>
  <si>
    <t>Tesla Model Y</t>
  </si>
  <si>
    <t>Tesla Model X</t>
  </si>
  <si>
    <t>Nissan Leaf</t>
  </si>
  <si>
    <t>Chevrolet Bolt EV</t>
  </si>
  <si>
    <t>Mustang Mach E</t>
  </si>
  <si>
    <t>Kia Niro EV</t>
  </si>
  <si>
    <t>Etron Sportback</t>
  </si>
  <si>
    <t>Polestar 2 electric</t>
  </si>
  <si>
    <t>VW</t>
  </si>
  <si>
    <t>VW Id.4</t>
  </si>
  <si>
    <t>Mini</t>
  </si>
  <si>
    <t>Mini Electric</t>
  </si>
  <si>
    <t>BMW i3</t>
  </si>
  <si>
    <t>Hyundai Kona Electric</t>
  </si>
  <si>
    <t>Hyundai Ioniq Electric</t>
  </si>
  <si>
    <t>Taycan Electric</t>
  </si>
  <si>
    <t>XC 40 Recharge 2021</t>
  </si>
  <si>
    <t>Final Assembly Score</t>
  </si>
  <si>
    <t>Engine Score</t>
  </si>
  <si>
    <t>Transmission score</t>
  </si>
  <si>
    <t>Other content</t>
  </si>
  <si>
    <t>Sources of Vehicle's Engine / Motor</t>
  </si>
  <si>
    <t>Sources of
Vehicle's
Transmission ( s )</t>
  </si>
  <si>
    <t>28% M</t>
  </si>
  <si>
    <t>24% M</t>
  </si>
  <si>
    <t>38% M</t>
  </si>
  <si>
    <t>19% M</t>
  </si>
  <si>
    <t>52% K   19% China</t>
  </si>
  <si>
    <t>90% China</t>
  </si>
  <si>
    <t>27% M</t>
  </si>
  <si>
    <t>16% Sweden   10% M</t>
  </si>
  <si>
    <t>71% China 8%J</t>
  </si>
  <si>
    <t>31% Sweden 14% Finland</t>
  </si>
  <si>
    <t>22% Sweden 20% Belgium</t>
  </si>
  <si>
    <t>23% Sw 13% Finland</t>
  </si>
  <si>
    <t>53% China 8% Begium</t>
  </si>
  <si>
    <t>Brand</t>
  </si>
  <si>
    <t>Average TDC for US Assembled Vehicle</t>
  </si>
  <si>
    <t>Average TDC for All Vehicles</t>
  </si>
  <si>
    <t>FCA</t>
  </si>
  <si>
    <t>FORD</t>
  </si>
  <si>
    <t>GM</t>
  </si>
  <si>
    <t>Daimler-Benz</t>
  </si>
  <si>
    <t>Nisssan</t>
  </si>
  <si>
    <t>VIN Lookup</t>
  </si>
  <si>
    <t>Dealer 1</t>
  </si>
  <si>
    <t>Dealer 2</t>
  </si>
  <si>
    <t>Dealer 3</t>
  </si>
  <si>
    <t>Dealer 4</t>
  </si>
  <si>
    <t>Comment</t>
  </si>
  <si>
    <t>Aston Martin Lagonda, Ltd.</t>
  </si>
  <si>
    <t>Aston Martin</t>
  </si>
  <si>
    <t>Bugatti Automobiles
S.A.S.</t>
  </si>
  <si>
    <t>Abarth</t>
  </si>
  <si>
    <t>https://researchmaniacs.com/VIN-Number-Lookup/WindowSticker.html</t>
  </si>
  <si>
    <t>https://www.alfaromeousaofarlington.com/</t>
  </si>
  <si>
    <t>www.alfaromeousaofvienna.com/</t>
  </si>
  <si>
    <t>www.newyorkalfaromeo.com/</t>
  </si>
  <si>
    <t>www.goldcoastalfaromeo.com</t>
  </si>
  <si>
    <t>https://windowstickerlookup.com/</t>
  </si>
  <si>
    <t>https://www.koonsjeep.com/</t>
  </si>
  <si>
    <t>https://www.lutherauto.com/</t>
  </si>
  <si>
    <t>https://www.ourismancdjalexandria.com/</t>
  </si>
  <si>
    <t>https://www.farrishdodgejeep.net/</t>
  </si>
  <si>
    <t>https://www.saffordofspringfield.com/</t>
  </si>
  <si>
    <t>https://www.southernchryslerjeepdodge.com/</t>
  </si>
  <si>
    <t>Window stickers websites don't work, and in research maniacs the PDFs don't work either</t>
  </si>
  <si>
    <t>https://www.lincolnoftroy.com/</t>
  </si>
  <si>
    <t>No information</t>
  </si>
  <si>
    <t>https://www.alexandriahyundai.com/</t>
  </si>
  <si>
    <t>https://www.conicellihyundai.com/</t>
  </si>
  <si>
    <t>Miller Hyundai</t>
  </si>
  <si>
    <t>Beyer</t>
  </si>
  <si>
    <t>www.darcarskiaoftemplehills.com</t>
  </si>
  <si>
    <t>Porsche AG</t>
  </si>
  <si>
    <t>Rolls-Royce Motor</t>
  </si>
  <si>
    <t>Rolls-Royce</t>
  </si>
  <si>
    <t>visit</t>
  </si>
  <si>
    <t>comment</t>
  </si>
  <si>
    <t>8550, Leesburg Pike, Vienna, 22182-2213</t>
  </si>
  <si>
    <t>2 hs!</t>
  </si>
  <si>
    <t>Audi Bethesda
7106 Woodmont Ave.,
Bethesda, MD 20815
(888) 423-7861</t>
  </si>
  <si>
    <t>Sunday	Closed
Monday	9:00am - 8:00pm
Tuesday	9:00am - 8:00pm
Wednesday	9:00am - 8:00pm
Thursday	9:00am - 8:00pm
Friday	9:00am - 6:00pm
Saturday	9:00am - 6:00pm</t>
  </si>
  <si>
    <t>Audi Arlington
3200 Columbia Pike,
Arlington, VA 22204
(888) 904-9907</t>
  </si>
  <si>
    <t>Sunday	12:00pm - 5:00pm
Monday	9:00am - 8:00pm
Tuesday	9:00am - 8:00pm
Wednesday	9:00am - 8:00pm
Thursday	9:00am - 8:00pm
Friday	9:00am - 8:00pm
Saturday	9:00am - 7:00pm</t>
  </si>
  <si>
    <t xml:space="preserve">ok - bethesda op 1 </t>
  </si>
  <si>
    <t>1300 Rockville Pike, Rockville, MD 20852</t>
  </si>
  <si>
    <t>lejos - 50 min - OK?</t>
  </si>
  <si>
    <t>none in the area</t>
  </si>
  <si>
    <t>(fiat) lejos</t>
  </si>
  <si>
    <t>lejos - 1:30 hs</t>
  </si>
  <si>
    <t>https://www.darcarschryslerjeeprockville.com/</t>
  </si>
  <si>
    <t>Rockville</t>
  </si>
  <si>
    <t>is it worth it going, if I can see the stickers online?</t>
  </si>
  <si>
    <t>1:30 - 2 hs</t>
  </si>
  <si>
    <t>2 hs (alexandria)</t>
  </si>
  <si>
    <t>5501 NICHOLSON LN ROCKVILLE, MD 20852</t>
  </si>
  <si>
    <t>Tue 9AM-9PM
Wed 9AM-9PM
Thu 9AM-9PM
Fri 9AM-9PM
Sat 9AM-6PM
Sun Closed
Mon 9AM-9PM</t>
  </si>
  <si>
    <t>ok - until 6 PM dice Services / 9PM sales</t>
  </si>
  <si>
    <t>10400 Auto Park Ave, Bethesda, MD 20817</t>
  </si>
  <si>
    <t>Es lejos del metro</t>
  </si>
  <si>
    <t>807 Rockville Pike, Rockville, MD 20852</t>
  </si>
  <si>
    <t>desde Rockville station son 23 min caminando</t>
  </si>
  <si>
    <t>OK</t>
  </si>
  <si>
    <t>7725 Wisconsin Ave, Bethesda, MD 20814</t>
  </si>
  <si>
    <t>4800 Bethesda Ave, Bethesda, MD 20814</t>
  </si>
  <si>
    <t>11617 Old Georgetown Rd, North Bethesda, MD 20852</t>
  </si>
  <si>
    <t>Monday - Friday9:00 AM - 8:00 PM
Saturday9:00 AM - 6:00 PM
Sunday11:00 AM - 5:00 PM</t>
  </si>
  <si>
    <t>IS it worth it going, if I can see the stickers online?</t>
  </si>
  <si>
    <t>21826 Pacific Blvd
Sterling</t>
  </si>
  <si>
    <t>LEJOS</t>
  </si>
  <si>
    <t>801 ROCKVILLE PIKE
ROCKVILLE, MD 20852</t>
  </si>
  <si>
    <t>1 hs - 20 min caminando del metro</t>
  </si>
  <si>
    <t>7020 Arlington Road
Bethesda, MD, 20814</t>
  </si>
  <si>
    <t>Monday 7:00 am- 7:00 pm
Tuesday 7:00 am- 7:00 pm
Wednesday 7:00 am- 7:00 pm
Thursday 7:00 am- 7:00 pm
Friday 7:00 am- 7:00 pm
Saturday 8:00am-1:00:pm
Sunday Closed</t>
  </si>
  <si>
    <t>ok</t>
  </si>
  <si>
    <t>lejos</t>
  </si>
  <si>
    <t>10400C AUTO PARK AVENUE
BETHESDA, Maryland 20817</t>
  </si>
  <si>
    <t>lejos del metro</t>
  </si>
  <si>
    <t>11990 Rockville Pike, North Bethesda, MD 20852</t>
  </si>
  <si>
    <t>Monday7:30 AM - 6:00 PM
Tuesday7:30 AM - 6:00 PM
Wednesday7:30 AM - 6:00 PM
Thursday7:30 AM - 6:00 PM
Friday7:30 AM - 6:00 PM
Saturday8:00 AM - 4:00 PM
SundayClosed</t>
  </si>
  <si>
    <t xml:space="preserve"> (301) 881-4000
11411 Rockville Pike
Rockville, MD 20852</t>
  </si>
  <si>
    <t>Monday07:30am - 07:00pm
Tuesday07:30am - 07:00pm
Wednesday07:30am - 07:00pm
Thursday07:30am - 07:00pm
Friday07:30am - 07:00pm
Saturday08:00am - 04:00pm</t>
  </si>
  <si>
    <t>909 H Street
NW Suite 601
Washington DC, DC 20001</t>
  </si>
  <si>
    <t>OK (gallery place)</t>
  </si>
  <si>
    <t>Ourisman Lexus of Rockville, 15501 Frederick Rd, Rockville, MD 20855</t>
  </si>
  <si>
    <t>1 hs</t>
  </si>
  <si>
    <t>7001 Arlington Road
Bethesda, MD 20814</t>
  </si>
  <si>
    <t>Monday7:00am - 7:00pm
Tuesday7:00am - 7:00pm
Wednesday7:00am - 7:00pm
Thursday7:00am - 7:00pm
Friday7:00am - 7:00pm
Saturday8:00am - 4:00pm
SundayClosed</t>
  </si>
  <si>
    <t>Carlines</t>
  </si>
  <si>
    <r>
      <rPr>
        <b/>
        <sz val="16"/>
        <rFont val="Arial"/>
        <family val="2"/>
      </rPr>
      <t>Vehicle Type
on Part 567 Certification Label</t>
    </r>
  </si>
  <si>
    <r>
      <rPr>
        <b/>
        <sz val="16"/>
        <rFont val="Arial"/>
        <family val="2"/>
      </rPr>
      <t>Percent Content US/
Canada</t>
    </r>
  </si>
  <si>
    <t>Country1</t>
  </si>
  <si>
    <t>Percent Content Other Countries1</t>
  </si>
  <si>
    <t>Country2</t>
  </si>
  <si>
    <t>Percent Content Other Countries2</t>
  </si>
  <si>
    <t>Final Assembly Countries1</t>
  </si>
  <si>
    <t>Sources of Vehicle's Engine/Motor</t>
  </si>
  <si>
    <t>Sources of Vehicle's Engine/Motor1</t>
  </si>
  <si>
    <t>Sources of Vehicle's Transmission(s)</t>
  </si>
  <si>
    <t>Sources of Vehicle's Transmission(s)1</t>
  </si>
  <si>
    <t xml:space="preserve"> </t>
  </si>
  <si>
    <t>Rapide AMR</t>
  </si>
  <si>
    <t>Germany</t>
  </si>
  <si>
    <t>Great Britain</t>
  </si>
  <si>
    <t>Vanquish</t>
  </si>
  <si>
    <t>DB11 AMR</t>
  </si>
  <si>
    <t>DBS</t>
  </si>
  <si>
    <t>DB11 V8</t>
  </si>
  <si>
    <t>Vantage</t>
  </si>
  <si>
    <t>e-Tron</t>
  </si>
  <si>
    <t>Poland</t>
  </si>
  <si>
    <t>Hungary</t>
  </si>
  <si>
    <t>G(AWD)</t>
  </si>
  <si>
    <t>G(FWD)</t>
  </si>
  <si>
    <t>RS 3</t>
  </si>
  <si>
    <t>H(2.5T)</t>
  </si>
  <si>
    <t>A3 Cabriolet</t>
  </si>
  <si>
    <t>A4 ultra FWD</t>
  </si>
  <si>
    <t>G (FWD)</t>
  </si>
  <si>
    <t>G (AWD)</t>
  </si>
  <si>
    <t>allroad</t>
  </si>
  <si>
    <t>A5 Cabriolet</t>
  </si>
  <si>
    <t>A5 Coupe</t>
  </si>
  <si>
    <t>G (autom.)</t>
  </si>
  <si>
    <t>A5 Sportback</t>
  </si>
  <si>
    <t>A6</t>
  </si>
  <si>
    <t>A7</t>
  </si>
  <si>
    <t>H (3.0T)</t>
  </si>
  <si>
    <t>RS7 Performance</t>
  </si>
  <si>
    <t>A8L</t>
  </si>
  <si>
    <t>A8L Sport</t>
  </si>
  <si>
    <t>Q3</t>
  </si>
  <si>
    <t>SP</t>
  </si>
  <si>
    <t>Q5</t>
  </si>
  <si>
    <t>Q7</t>
  </si>
  <si>
    <t>Slovakia</t>
  </si>
  <si>
    <t>H (2.0T)</t>
  </si>
  <si>
    <t>R8 V10 Coupe</t>
  </si>
  <si>
    <t>R8 V10 plus Coupe</t>
  </si>
  <si>
    <t>R8 Coupe V10 tronic RWS</t>
  </si>
  <si>
    <t>R8 V10 Spyder</t>
  </si>
  <si>
    <t>R8 V10 plus Spyder</t>
  </si>
  <si>
    <t>TT RS Coupe</t>
  </si>
  <si>
    <t>i3</t>
  </si>
  <si>
    <t>i8</t>
  </si>
  <si>
    <t>2 Series Coup / Convertible</t>
  </si>
  <si>
    <t>4 Series Coup / Convertible</t>
  </si>
  <si>
    <t>3Series Gran Tursimo</t>
  </si>
  <si>
    <t>3 Series Sports Wagon</t>
  </si>
  <si>
    <t>4 Series Coupe  /Convertible</t>
  </si>
  <si>
    <t>4 Series  Gran Coupe</t>
  </si>
  <si>
    <t>5 Series Gran Turismo</t>
  </si>
  <si>
    <t>6 Series Gran Turismo</t>
  </si>
  <si>
    <t>6 Series Gran Coupe</t>
  </si>
  <si>
    <t>6 Series Convertible</t>
  </si>
  <si>
    <t>8 Series Coupe/Convertible</t>
  </si>
  <si>
    <t>G/N</t>
  </si>
  <si>
    <t>G (3.0), A(4.0)</t>
  </si>
  <si>
    <t>G (5.0), A (4.0)</t>
  </si>
  <si>
    <t>G (5.0), A (3.5)</t>
  </si>
  <si>
    <t>G(Manual)</t>
  </si>
  <si>
    <t>J(Auto)</t>
  </si>
  <si>
    <t>J(Auto, Manual)</t>
  </si>
  <si>
    <t>Wraith</t>
  </si>
  <si>
    <t>Dawn</t>
  </si>
  <si>
    <t>Bentayga W12</t>
  </si>
  <si>
    <t>Continental GT</t>
  </si>
  <si>
    <t>Continental GT Convertible</t>
  </si>
  <si>
    <t>Continental GT Speed Convertible</t>
  </si>
  <si>
    <t>Continental GT V8 Convertible</t>
  </si>
  <si>
    <t>Continental GT V8 Speed</t>
  </si>
  <si>
    <t>Continental GT V8 Speed Convertible</t>
  </si>
  <si>
    <t>Continental Supersports</t>
  </si>
  <si>
    <t>Flying Spur V8 Speed</t>
  </si>
  <si>
    <t>Flying Spur W12</t>
  </si>
  <si>
    <t>Flying Spur W12 Speed</t>
  </si>
  <si>
    <t>Mulsanne</t>
  </si>
  <si>
    <t>Mulsanne Extended Wheelbase</t>
  </si>
  <si>
    <t>Mulsanne Speed</t>
  </si>
  <si>
    <r>
      <rPr>
        <b/>
        <sz val="10"/>
        <rFont val="Arial"/>
        <family val="2"/>
      </rPr>
      <t>Bugatti Automobiles
S.A.S.</t>
    </r>
  </si>
  <si>
    <t>4C</t>
  </si>
  <si>
    <t>Italy</t>
  </si>
  <si>
    <t>Giulia</t>
  </si>
  <si>
    <t>Stelvio</t>
  </si>
  <si>
    <t>France</t>
  </si>
  <si>
    <t>Pacifica</t>
  </si>
  <si>
    <t>Dart</t>
  </si>
  <si>
    <t>Grand Caravan</t>
  </si>
  <si>
    <t>Journey</t>
  </si>
  <si>
    <t>US (2.4L)</t>
  </si>
  <si>
    <t>M (3.6L)</t>
  </si>
  <si>
    <t>US (9 SPD)</t>
  </si>
  <si>
    <r>
      <rPr>
        <b/>
        <sz val="10"/>
        <rFont val="Arial"/>
        <family val="2"/>
      </rPr>
      <t>J (6 SPD)  I
(MANUAL)</t>
    </r>
  </si>
  <si>
    <t>Patriot</t>
  </si>
  <si>
    <t>Jeep C - CUV</t>
  </si>
  <si>
    <t>Fiat 500</t>
  </si>
  <si>
    <t>I (MANUAL)</t>
  </si>
  <si>
    <t>Fiat 500E</t>
  </si>
  <si>
    <t>Fiat 500L</t>
  </si>
  <si>
    <t>SRB</t>
  </si>
  <si>
    <t>Fiat 500X</t>
  </si>
  <si>
    <t>Chrysler 300</t>
  </si>
  <si>
    <t>US (3.6L)</t>
  </si>
  <si>
    <t>M (5.7L)</t>
  </si>
  <si>
    <t>Charger</t>
  </si>
  <si>
    <t>G (8SPD HP90)</t>
  </si>
  <si>
    <t>Challenger</t>
  </si>
  <si>
    <r>
      <rPr>
        <b/>
        <sz val="10"/>
        <rFont val="Arial"/>
        <family val="2"/>
      </rPr>
      <t>M (MAN) G (8SPD
HP90)</t>
    </r>
  </si>
  <si>
    <t>Durango</t>
  </si>
  <si>
    <t>US (8 SPD 850RE)</t>
  </si>
  <si>
    <t>G (8 SPD 8HP70)</t>
  </si>
  <si>
    <t>US or I (2.0L)</t>
  </si>
  <si>
    <t>J (MANUAL)</t>
  </si>
  <si>
    <t>Wrangler Unlimited</t>
  </si>
  <si>
    <t>Renegade</t>
  </si>
  <si>
    <t>PL (1.3L)</t>
  </si>
  <si>
    <t>Cherokee</t>
  </si>
  <si>
    <t>Ram 1500 Pickup</t>
  </si>
  <si>
    <t>US or G (8HP75)</t>
  </si>
  <si>
    <t>Ram 1500 CLASSIC</t>
  </si>
  <si>
    <r>
      <rPr>
        <b/>
        <sz val="10"/>
        <rFont val="Arial"/>
        <family val="2"/>
      </rPr>
      <t>M (Reg
Cab)</t>
    </r>
  </si>
  <si>
    <r>
      <rPr>
        <b/>
        <sz val="10"/>
        <rFont val="Arial"/>
        <family val="2"/>
      </rPr>
      <t>US or G (8 SPD
8HP70)</t>
    </r>
  </si>
  <si>
    <t>Promaster City</t>
  </si>
  <si>
    <t>Spider  124</t>
  </si>
  <si>
    <t>India</t>
  </si>
  <si>
    <t>CHN</t>
  </si>
  <si>
    <t>1.0 (GER)</t>
  </si>
  <si>
    <t>2.0 (US)</t>
  </si>
  <si>
    <t>6 SPD AUTO (US)</t>
  </si>
  <si>
    <t>6 SPD AUTO (MX)</t>
  </si>
  <si>
    <t>2.0 T/C (ESP)</t>
  </si>
  <si>
    <t>2.7 (US)</t>
  </si>
  <si>
    <r>
      <rPr>
        <b/>
        <sz val="10"/>
        <rFont val="Arial"/>
        <family val="2"/>
      </rPr>
      <t>2.5 DOHC
(MX)</t>
    </r>
  </si>
  <si>
    <r>
      <rPr>
        <b/>
        <sz val="10"/>
        <rFont val="Arial"/>
        <family val="2"/>
      </rPr>
      <t>2.0 T/C
(MX)</t>
    </r>
  </si>
  <si>
    <t>1.5 T/C (UK)</t>
  </si>
  <si>
    <t>3.5 T/C (US)</t>
  </si>
  <si>
    <r>
      <rPr>
        <b/>
        <sz val="10"/>
        <rFont val="Arial"/>
        <family val="2"/>
      </rPr>
      <t>10 SPD AUTO
(US)</t>
    </r>
  </si>
  <si>
    <r>
      <rPr>
        <b/>
        <sz val="10"/>
        <rFont val="Arial"/>
        <family val="2"/>
      </rPr>
      <t>3.5 CYCLONE
(US)</t>
    </r>
  </si>
  <si>
    <r>
      <rPr>
        <b/>
        <sz val="10"/>
        <rFont val="Arial"/>
        <family val="2"/>
      </rPr>
      <t>2.3 T/C
(US)</t>
    </r>
  </si>
  <si>
    <t>3.7 (US)</t>
  </si>
  <si>
    <r>
      <rPr>
        <b/>
        <sz val="10"/>
        <rFont val="Arial"/>
        <family val="2"/>
      </rPr>
      <t>3.5 T/C
(US)</t>
    </r>
  </si>
  <si>
    <r>
      <rPr>
        <b/>
        <sz val="10"/>
        <rFont val="Arial"/>
        <family val="2"/>
      </rPr>
      <t>2.7 DOHC
(MX)</t>
    </r>
  </si>
  <si>
    <r>
      <rPr>
        <b/>
        <sz val="10"/>
        <rFont val="Arial"/>
        <family val="2"/>
      </rPr>
      <t>3.0 Dsi
(UK)</t>
    </r>
  </si>
  <si>
    <t>10 SPD AUTO (US)</t>
  </si>
  <si>
    <t>3.3 TIVCT (US)</t>
  </si>
  <si>
    <r>
      <rPr>
        <b/>
        <sz val="10"/>
        <rFont val="Arial"/>
        <family val="2"/>
      </rPr>
      <t>3.5 GTDI
(US)</t>
    </r>
  </si>
  <si>
    <r>
      <rPr>
        <b/>
        <sz val="10"/>
        <rFont val="Arial"/>
        <family val="2"/>
      </rPr>
      <t>3.5 HIGH
OUTPUT (US)</t>
    </r>
  </si>
  <si>
    <r>
      <rPr>
        <b/>
        <sz val="10"/>
        <rFont val="Arial"/>
        <family val="2"/>
      </rPr>
      <t>5.0 DOHC
(CAN)</t>
    </r>
  </si>
  <si>
    <t>Fiesta</t>
  </si>
  <si>
    <t>1.6 (BRA)</t>
  </si>
  <si>
    <t>1.6 T/C (UK)</t>
  </si>
  <si>
    <r>
      <rPr>
        <b/>
        <sz val="10"/>
        <rFont val="Arial"/>
        <family val="2"/>
      </rPr>
      <t>5 SPD MAN (BRA)
6 SPD MAN (UK)</t>
    </r>
  </si>
  <si>
    <t>Flex</t>
  </si>
  <si>
    <r>
      <rPr>
        <b/>
        <sz val="10"/>
        <rFont val="Arial"/>
        <family val="2"/>
      </rPr>
      <t>3.5 Cyclone
(US)</t>
    </r>
  </si>
  <si>
    <r>
      <rPr>
        <b/>
        <sz val="10"/>
        <rFont val="Arial"/>
        <family val="2"/>
      </rPr>
      <t>3.5  T/C
(US)</t>
    </r>
  </si>
  <si>
    <t>2.3 (MX)</t>
  </si>
  <si>
    <t>Fusion</t>
  </si>
  <si>
    <t>1.5 T/C (POL)</t>
  </si>
  <si>
    <r>
      <rPr>
        <b/>
        <sz val="10"/>
        <rFont val="Arial"/>
        <family val="2"/>
      </rPr>
      <t>2.0 T/C
(ESP)</t>
    </r>
  </si>
  <si>
    <t>ECVT Auto (US)</t>
  </si>
  <si>
    <t>2.0 HEV (MX)</t>
  </si>
  <si>
    <t>2.7 T/C (US)</t>
  </si>
  <si>
    <t>7 SPD MAN (GER)</t>
  </si>
  <si>
    <t>2.3 T/C (US)</t>
  </si>
  <si>
    <t>5.0 (US)</t>
  </si>
  <si>
    <t>6 SPD MAN (CHN)</t>
  </si>
  <si>
    <t>10 SPD AUTO</t>
  </si>
  <si>
    <t>5.2 TIVCT</t>
  </si>
  <si>
    <t>6 SPD MAN (MX)</t>
  </si>
  <si>
    <t>Taurus</t>
  </si>
  <si>
    <t>3.5 (US)</t>
  </si>
  <si>
    <t>Spain</t>
  </si>
  <si>
    <t>2.5 DOHC (M)</t>
  </si>
  <si>
    <t>6 speed (FR)</t>
  </si>
  <si>
    <t>8 speed (M)</t>
  </si>
  <si>
    <t>Continental</t>
  </si>
  <si>
    <t>3.0 T/C (US)</t>
  </si>
  <si>
    <t>.7 DOHC (US</t>
  </si>
  <si>
    <r>
      <rPr>
        <b/>
        <sz val="10"/>
        <rFont val="Arial"/>
        <family val="2"/>
      </rPr>
      <t>2.7 DOHC
(US)</t>
    </r>
  </si>
  <si>
    <t>MKC</t>
  </si>
  <si>
    <r>
      <rPr>
        <b/>
        <sz val="10"/>
        <rFont val="Arial"/>
        <family val="2"/>
      </rPr>
      <t>2.3 T/C
(US)2.0</t>
    </r>
  </si>
  <si>
    <t>MKT</t>
  </si>
  <si>
    <t>3.7  US</t>
  </si>
  <si>
    <t>MKZ</t>
  </si>
  <si>
    <r>
      <rPr>
        <b/>
        <sz val="10"/>
        <rFont val="Arial"/>
        <family val="2"/>
      </rPr>
      <t>2.0 HEV
(MX)</t>
    </r>
  </si>
  <si>
    <t>Caprice</t>
  </si>
  <si>
    <t>Cascada</t>
  </si>
  <si>
    <t>Korea</t>
  </si>
  <si>
    <t>CH</t>
  </si>
  <si>
    <t>LaCrosse</t>
  </si>
  <si>
    <t>Verano</t>
  </si>
  <si>
    <t>Regal</t>
  </si>
  <si>
    <t>ATS</t>
  </si>
  <si>
    <t>J, A</t>
  </si>
  <si>
    <t>CT6</t>
  </si>
  <si>
    <t>CT6  PHEV</t>
  </si>
  <si>
    <t>CTS</t>
  </si>
  <si>
    <t>ELR</t>
  </si>
  <si>
    <t>XTS</t>
  </si>
  <si>
    <t>Bolt</t>
  </si>
  <si>
    <t>City Express</t>
  </si>
  <si>
    <t>BR</t>
  </si>
  <si>
    <t>Corvette</t>
  </si>
  <si>
    <t>Cruze LTD</t>
  </si>
  <si>
    <t>Impala</t>
  </si>
  <si>
    <t>Malibu LTD</t>
  </si>
  <si>
    <t>Sierra</t>
  </si>
  <si>
    <t>Silverado</t>
  </si>
  <si>
    <t>Sonic</t>
  </si>
  <si>
    <t>Spark</t>
  </si>
  <si>
    <t>Spark EV</t>
  </si>
  <si>
    <t>SS</t>
  </si>
  <si>
    <t>Tahoe, Suburban</t>
  </si>
  <si>
    <t>Trax  (Mexico)</t>
  </si>
  <si>
    <t>Trax  (Korea)</t>
  </si>
  <si>
    <t>Volt</t>
  </si>
  <si>
    <t>Yukon, Yukon EXT</t>
  </si>
  <si>
    <t>Accord  2.0T Sport Touring</t>
  </si>
  <si>
    <t>Accord Hybrid</t>
  </si>
  <si>
    <t>RLX  2WD</t>
  </si>
  <si>
    <t>RLX  AWD</t>
  </si>
  <si>
    <t>RLX Sport Hybrid</t>
  </si>
  <si>
    <t>ILX</t>
  </si>
  <si>
    <t>Clarity</t>
  </si>
  <si>
    <t>RDX AWD A-Spec</t>
  </si>
  <si>
    <t>RDX 2WD</t>
  </si>
  <si>
    <t>RDX 2WD A-Spec</t>
  </si>
  <si>
    <t>MDX  2WD</t>
  </si>
  <si>
    <t>MDX   AWD</t>
  </si>
  <si>
    <t>MDX   A-Spec</t>
  </si>
  <si>
    <t>HR-V  2WD</t>
  </si>
  <si>
    <t>HR-V   4WD</t>
  </si>
  <si>
    <t>Fit</t>
  </si>
  <si>
    <t>Insight</t>
  </si>
  <si>
    <t>RDX 2WD  A Special</t>
  </si>
  <si>
    <t>RDX AWD  A- Special</t>
  </si>
  <si>
    <t>Ridgeline  AWD</t>
  </si>
  <si>
    <t>Ridgeline  FWD</t>
  </si>
  <si>
    <t>Passport 2WD</t>
  </si>
  <si>
    <t>NSX  AWD</t>
  </si>
  <si>
    <t>TLX  AWD A-Spec</t>
  </si>
  <si>
    <t>TLX  FWD</t>
  </si>
  <si>
    <t>TLX  FWD A-Spec</t>
  </si>
  <si>
    <t>CR-V 2WD</t>
  </si>
  <si>
    <t>CR-V 4WD</t>
  </si>
  <si>
    <t>Civic  5Dr</t>
  </si>
  <si>
    <t>Civic 2D</t>
  </si>
  <si>
    <t>CR-Z</t>
  </si>
  <si>
    <t>Accent</t>
  </si>
  <si>
    <t>Accent (Manual Transmission)</t>
  </si>
  <si>
    <t>Azera</t>
  </si>
  <si>
    <t>Genesis G80</t>
  </si>
  <si>
    <t>Genesis G90</t>
  </si>
  <si>
    <t>Genesis Coupe</t>
  </si>
  <si>
    <t>Santa Fe Sport</t>
  </si>
  <si>
    <t>Sonata PHEV</t>
  </si>
  <si>
    <t>Elantra GT</t>
  </si>
  <si>
    <t>Elantra (Ada) 2.0 SE Base Manual</t>
  </si>
  <si>
    <t>Elantra (Ada) 2.0 SE Base</t>
  </si>
  <si>
    <t>Elantra (Ada) 2.0 SE Base PZEV</t>
  </si>
  <si>
    <t>Elantra (Ada) 2.0 SE Limited Base</t>
  </si>
  <si>
    <t>Elantra (Ada) 2.0 SE Limited Tech</t>
  </si>
  <si>
    <t>Elantra (Ada) 2.0 SE Limited Base PZEV</t>
  </si>
  <si>
    <t>Elantra (Ada) 2.0 SE Limited Tech PZEV</t>
  </si>
  <si>
    <t>Elantra (Ada) 2.0 SE Pop</t>
  </si>
  <si>
    <t>Elantra (Ada) 2.0 SE Pop PZEV</t>
  </si>
  <si>
    <t>Elantra (Ada) 1.4  Eco</t>
  </si>
  <si>
    <t>Equus</t>
  </si>
  <si>
    <t>Ioniq EV</t>
  </si>
  <si>
    <t>Ioniq Hybrid</t>
  </si>
  <si>
    <t>Sedona</t>
  </si>
  <si>
    <t>Kia Optima</t>
  </si>
  <si>
    <t>Kia  Sorento</t>
  </si>
  <si>
    <t>Sonata Plug-in Hybrid</t>
  </si>
  <si>
    <t>Veloster</t>
  </si>
  <si>
    <t>Sonata Hybrid</t>
  </si>
  <si>
    <r>
      <rPr>
        <b/>
        <sz val="10"/>
        <rFont val="Arial"/>
        <family val="2"/>
      </rPr>
      <t>Jaguar Land Rover
Limited</t>
    </r>
  </si>
  <si>
    <r>
      <rPr>
        <b/>
        <sz val="10"/>
        <rFont val="Arial"/>
        <family val="2"/>
      </rPr>
      <t>F-Type Automatic Coupe RWD  (I4-296
HP)</t>
    </r>
  </si>
  <si>
    <r>
      <rPr>
        <b/>
        <sz val="10"/>
        <rFont val="Arial"/>
        <family val="2"/>
      </rPr>
      <t>F-Type Automatic Coupe RWD (V6 -
340 HP)</t>
    </r>
  </si>
  <si>
    <r>
      <rPr>
        <b/>
        <sz val="10"/>
        <rFont val="Arial"/>
        <family val="2"/>
      </rPr>
      <t>F-Type Manual Coupe RWD (V6- 340
HP)</t>
    </r>
  </si>
  <si>
    <r>
      <rPr>
        <b/>
        <sz val="10"/>
        <rFont val="Arial"/>
        <family val="2"/>
      </rPr>
      <t>F-Type Automatic Coupe RWD (V6 - 380
HP)</t>
    </r>
  </si>
  <si>
    <r>
      <rPr>
        <b/>
        <sz val="10"/>
        <rFont val="Arial"/>
        <family val="2"/>
      </rPr>
      <t>F-Type Dynamic Automatic Coupe RWD
(V6 - 380 HP)</t>
    </r>
  </si>
  <si>
    <r>
      <rPr>
        <b/>
        <sz val="10"/>
        <rFont val="Arial"/>
        <family val="2"/>
      </rPr>
      <t>F-Type R- Dynamic Manual Coupe RWD
(V6 - 380 HP)</t>
    </r>
  </si>
  <si>
    <t>F-Type AWD Coupe (V6 - 380 HP)</t>
  </si>
  <si>
    <r>
      <rPr>
        <b/>
        <sz val="10"/>
        <rFont val="Arial"/>
        <family val="2"/>
      </rPr>
      <t>F-Type R-Dynamic Automatic AWD
Coupe (V6 - 380 HP)</t>
    </r>
  </si>
  <si>
    <t>F-Type R Coupe (AWD) ( V8 - 550 HP)</t>
  </si>
  <si>
    <t>F-Type SVR Coupe (AWD) (V8 - 575 HP)</t>
  </si>
  <si>
    <r>
      <rPr>
        <b/>
        <sz val="10"/>
        <rFont val="Arial"/>
        <family val="2"/>
      </rPr>
      <t>F-TYPE Automatic Convertible RWD (I4 -
296HP)</t>
    </r>
  </si>
  <si>
    <r>
      <rPr>
        <b/>
        <sz val="10"/>
        <rFont val="Arial"/>
        <family val="2"/>
      </rPr>
      <t>F-TYPE Automatic Convertible RWD (V6
- 340 HP)</t>
    </r>
  </si>
  <si>
    <r>
      <rPr>
        <b/>
        <sz val="10"/>
        <rFont val="Arial"/>
        <family val="2"/>
      </rPr>
      <t>F-TYPE Manual Convertible RWD (V6 -
340 HP)</t>
    </r>
  </si>
  <si>
    <r>
      <rPr>
        <b/>
        <sz val="10"/>
        <rFont val="Arial"/>
        <family val="2"/>
      </rPr>
      <t>F-TYPE Automatic Convertible RWD (V6
- 380 HP)</t>
    </r>
  </si>
  <si>
    <r>
      <rPr>
        <b/>
        <sz val="10"/>
        <rFont val="Arial"/>
        <family val="2"/>
      </rPr>
      <t>F-TYPE R-Dynamic Automatic
Convertible RWD  (V6-380  HP)</t>
    </r>
  </si>
  <si>
    <r>
      <rPr>
        <b/>
        <sz val="10"/>
        <rFont val="Arial"/>
        <family val="2"/>
      </rPr>
      <t>F-TYPE R-Dynamic Manual Convertible
RWD (V6-380 HP)</t>
    </r>
  </si>
  <si>
    <t>F-TYPE Convertible AWD (V6 - 380 HP)</t>
  </si>
  <si>
    <t>F-Type R-Dynamic Automatic Convertible AWD  (V6 - 380 HP)</t>
  </si>
  <si>
    <t>F-Type R Coupe (AWD)  (V8- 550 HP)</t>
  </si>
  <si>
    <t>Discovery Sport</t>
  </si>
  <si>
    <r>
      <rPr>
        <b/>
        <sz val="10"/>
        <rFont val="Arial"/>
        <family val="2"/>
      </rPr>
      <t>Range Rover Sport 3.0L
Supercharged (Gasoline)</t>
    </r>
  </si>
  <si>
    <r>
      <rPr>
        <b/>
        <sz val="10"/>
        <rFont val="Arial"/>
        <family val="2"/>
      </rPr>
      <t>Range Rover Sport 3.0L
Turbocharged (Diesel)</t>
    </r>
  </si>
  <si>
    <r>
      <rPr>
        <b/>
        <sz val="10"/>
        <rFont val="Arial"/>
        <family val="2"/>
      </rPr>
      <t>Range Rover Sport 5.0L
Supercharged (Gasoline)</t>
    </r>
  </si>
  <si>
    <r>
      <rPr>
        <b/>
        <sz val="10"/>
        <rFont val="Arial"/>
        <family val="2"/>
      </rPr>
      <t>Discovery 3.0L
Supercharged (Gasoline)</t>
    </r>
  </si>
  <si>
    <r>
      <rPr>
        <b/>
        <sz val="10"/>
        <rFont val="Arial"/>
        <family val="2"/>
      </rPr>
      <t>Discovery 3.0L
Turbocharged (Diesel)</t>
    </r>
  </si>
  <si>
    <r>
      <rPr>
        <b/>
        <sz val="10"/>
        <rFont val="Arial"/>
        <family val="2"/>
      </rPr>
      <t>Range Rover 3.0L
Supercharged (Gasoline) Standard Wheelbase</t>
    </r>
  </si>
  <si>
    <r>
      <rPr>
        <b/>
        <sz val="10"/>
        <rFont val="Arial"/>
        <family val="2"/>
      </rPr>
      <t>Range Rover 3.0L
Turbocharged (Diesel) Standard Wheelbase</t>
    </r>
  </si>
  <si>
    <r>
      <rPr>
        <b/>
        <sz val="10"/>
        <rFont val="Arial"/>
        <family val="2"/>
      </rPr>
      <t>Range Rover 5.0L
Supercharged (Gasoline) Standard Wheelbase</t>
    </r>
  </si>
  <si>
    <r>
      <rPr>
        <b/>
        <sz val="10"/>
        <rFont val="Arial"/>
        <family val="2"/>
      </rPr>
      <t>Range Rover 5.0L
Supercharged (Gasoline) Long Wheelbase</t>
    </r>
  </si>
  <si>
    <t>XJ R-Sport - RWD</t>
  </si>
  <si>
    <t>XJ R-Sport - AWD</t>
  </si>
  <si>
    <t>XJ Portfolio - RWD</t>
  </si>
  <si>
    <t>XJ Portfolio - AWD</t>
  </si>
  <si>
    <t>XJ Supercharged - SWB</t>
  </si>
  <si>
    <t>XJ Supercharged - LWB</t>
  </si>
  <si>
    <t>XJR - SWB</t>
  </si>
  <si>
    <t>XJR - LWB</t>
  </si>
  <si>
    <t>XF - 20d RWD</t>
  </si>
  <si>
    <t>XF - 20d AWD</t>
  </si>
  <si>
    <t>XF - 25t RWD</t>
  </si>
  <si>
    <t>XF - 25t AWD</t>
  </si>
  <si>
    <t>XF - 35t RWD</t>
  </si>
  <si>
    <t>XF - 35t AWD</t>
  </si>
  <si>
    <t>XF - S RWD</t>
  </si>
  <si>
    <t>XF - S AWD</t>
  </si>
  <si>
    <t>XF - S Sportbrake AWD</t>
  </si>
  <si>
    <t>XE - 20d RWD</t>
  </si>
  <si>
    <t>XE - 20d AWD</t>
  </si>
  <si>
    <t>XE - 25t RWD</t>
  </si>
  <si>
    <t>XE - 25t AWD</t>
  </si>
  <si>
    <t>XE - 35t RWD</t>
  </si>
  <si>
    <t>XE - 35t AWD</t>
  </si>
  <si>
    <r>
      <rPr>
        <sz val="10"/>
        <rFont val="Arial"/>
        <family val="2"/>
      </rPr>
      <t>XE - S RWD</t>
    </r>
  </si>
  <si>
    <r>
      <rPr>
        <sz val="10"/>
        <rFont val="Arial"/>
        <family val="2"/>
      </rPr>
      <t>XE - S AWD</t>
    </r>
  </si>
  <si>
    <t>F-TYPE Automatic Coupe RWD (340 HP)</t>
  </si>
  <si>
    <t>F-TYPE Manual Coupe RWD (340  HP)</t>
  </si>
  <si>
    <r>
      <rPr>
        <b/>
        <sz val="10"/>
        <rFont val="Arial"/>
        <family val="2"/>
      </rPr>
      <t>F-TYPE Automatic Coupe RWD (380
HP)</t>
    </r>
  </si>
  <si>
    <t>F-TYPE Manual Coupe RWD (380  HP)</t>
  </si>
  <si>
    <r>
      <rPr>
        <b/>
        <sz val="10"/>
        <rFont val="Arial"/>
        <family val="2"/>
      </rPr>
      <t>F-TYPE R-Dynamic Automatic Coupe RWD
(380 HP)</t>
    </r>
  </si>
  <si>
    <r>
      <rPr>
        <b/>
        <sz val="10"/>
        <rFont val="Arial"/>
        <family val="2"/>
      </rPr>
      <t>F-TYPE R-Dynamic  Manual Coupe
RWD (380  HP)</t>
    </r>
  </si>
  <si>
    <t>F-TYPE AWD Coupe (380  HP)</t>
  </si>
  <si>
    <t>F-TYPE 400 Sport RWD Coupe (400  HP)</t>
  </si>
  <si>
    <t>F-1YPE 400 Sport AWD Coupe (400 HP)</t>
  </si>
  <si>
    <t>F-1YPE R Coupe (AWD) (550 HP)</t>
  </si>
  <si>
    <t>F-1YPE SVR Coupe (AWD) (575 HP)</t>
  </si>
  <si>
    <t>Range Rover Evoque</t>
  </si>
  <si>
    <r>
      <rPr>
        <b/>
        <sz val="10"/>
        <rFont val="Arial"/>
        <family val="2"/>
      </rPr>
      <t>Range Rover Velar
(2.0L 14 Diesel Turbocharged)</t>
    </r>
  </si>
  <si>
    <r>
      <rPr>
        <b/>
        <sz val="10"/>
        <rFont val="Arial"/>
        <family val="2"/>
      </rPr>
      <t>Range Rover Velar
(2.0L 14 Gasoline Turbocharged)</t>
    </r>
  </si>
  <si>
    <r>
      <rPr>
        <b/>
        <sz val="10"/>
        <rFont val="Arial"/>
        <family val="2"/>
      </rPr>
      <t>Range Rover Velar
(3.0L V6 Gasoline Supercharged)</t>
    </r>
  </si>
  <si>
    <t>F-PACE - 20d</t>
  </si>
  <si>
    <t>F-PACE - 25t</t>
  </si>
  <si>
    <t>F-PACE - 30t</t>
  </si>
  <si>
    <t>F-PACE - 35t</t>
  </si>
  <si>
    <t>F-PACE - S</t>
  </si>
  <si>
    <r>
      <rPr>
        <b/>
        <sz val="10"/>
        <rFont val="Arial"/>
        <family val="2"/>
      </rPr>
      <t>Range Rover 3.0L  Supercharged
(Gasoline)  Standard Wheelbase</t>
    </r>
  </si>
  <si>
    <r>
      <rPr>
        <b/>
        <sz val="10"/>
        <rFont val="Arial"/>
        <family val="2"/>
      </rPr>
      <t>Range Rover 3.0L  Turbocharged
(Diesel)    Standard Wheelbase</t>
    </r>
  </si>
  <si>
    <r>
      <rPr>
        <b/>
        <sz val="10"/>
        <rFont val="Arial"/>
        <family val="2"/>
      </rPr>
      <t>Range Rover 5.0L  Supercharged
(Gasoline)  Standard Wheelbase</t>
    </r>
  </si>
  <si>
    <r>
      <rPr>
        <b/>
        <sz val="10"/>
        <rFont val="Arial"/>
        <family val="2"/>
      </rPr>
      <t>Range Rover 5.0 L  Supercharged
(Gasoline)  Long Wheelbase</t>
    </r>
  </si>
  <si>
    <r>
      <rPr>
        <b/>
        <sz val="10"/>
        <rFont val="Arial"/>
        <family val="2"/>
      </rPr>
      <t>Range Rover Sport 3.0L Supercharged
(Gasoline)</t>
    </r>
  </si>
  <si>
    <r>
      <rPr>
        <b/>
        <sz val="10"/>
        <rFont val="Arial"/>
        <family val="2"/>
      </rPr>
      <t>Range Rover Sport 3.0L Turbocharged
(Diesel)</t>
    </r>
  </si>
  <si>
    <r>
      <rPr>
        <b/>
        <sz val="10"/>
        <rFont val="Arial"/>
        <family val="2"/>
      </rPr>
      <t>Range Rover Sport 5.0L Supercharged
(Gasoline)</t>
    </r>
  </si>
  <si>
    <r>
      <rPr>
        <b/>
        <sz val="10"/>
        <rFont val="Arial"/>
        <family val="2"/>
      </rPr>
      <t>Discovery 3.0L Supercharged
(Gasoline)</t>
    </r>
  </si>
  <si>
    <t>Discovery 3.0L Turbocharged (Diesel)</t>
  </si>
  <si>
    <t>E-Pace (I4-246  HP)</t>
  </si>
  <si>
    <t>E-Pace (I4-296  HP)</t>
  </si>
  <si>
    <t>Cadenza</t>
  </si>
  <si>
    <t>Optima</t>
  </si>
  <si>
    <t>Optima   Hybrid</t>
  </si>
  <si>
    <t>Optima   Hybrid Plug in</t>
  </si>
  <si>
    <t>K900</t>
  </si>
  <si>
    <t>Niro</t>
  </si>
  <si>
    <t>SUV</t>
  </si>
  <si>
    <t>Sorento (2.0L, 2.4L)</t>
  </si>
  <si>
    <t>Sorento (3.3L)</t>
  </si>
  <si>
    <t>Sportage (QL)</t>
  </si>
  <si>
    <t>Soul EV</t>
  </si>
  <si>
    <t>Huracan</t>
  </si>
  <si>
    <t>Aventador</t>
  </si>
  <si>
    <t>URUS</t>
  </si>
  <si>
    <t>Scion</t>
  </si>
  <si>
    <t>iA  AT</t>
  </si>
  <si>
    <t>iA   MT</t>
  </si>
  <si>
    <t>Yaris   AT</t>
  </si>
  <si>
    <t>Yaris IA  / AT</t>
  </si>
  <si>
    <t>Yaris  MT</t>
  </si>
  <si>
    <t>CX-3</t>
  </si>
  <si>
    <t>CX-9</t>
  </si>
  <si>
    <t>Fiat     124 Spider</t>
  </si>
  <si>
    <t>Mazda2</t>
  </si>
  <si>
    <t>Mazda6</t>
  </si>
  <si>
    <t>C-Class Sedan (C300/C300-4M)</t>
  </si>
  <si>
    <t>SAF</t>
  </si>
  <si>
    <t>C-Class Sedan (C43)</t>
  </si>
  <si>
    <t>C-Class Sedan (C63/C63S)</t>
  </si>
  <si>
    <t>C-Class Coupe (C300/C300-4M)</t>
  </si>
  <si>
    <t>C-Class Coupe  (C43)</t>
  </si>
  <si>
    <t>C-Class Coupe  (C63/C63S)</t>
  </si>
  <si>
    <t>C-Class Cabriolet (C300/C300-4M)</t>
  </si>
  <si>
    <t>C-Class Cabriolet  (C43)</t>
  </si>
  <si>
    <t>C-Class Cabriolet (C63/C63S)</t>
  </si>
  <si>
    <t>E-Class Sedan (E300/E300-4M)</t>
  </si>
  <si>
    <t>E-Class Sedan (E450-4M/ AMG E53)</t>
  </si>
  <si>
    <t>E-Class Sedan (E63S)</t>
  </si>
  <si>
    <t>E-Class Wagon (E450-4M)</t>
  </si>
  <si>
    <t>E-Class Wagon (E63S)</t>
  </si>
  <si>
    <r>
      <rPr>
        <b/>
        <sz val="10"/>
        <rFont val="Arial"/>
        <family val="2"/>
      </rPr>
      <t>E-Class Coupe (E450/E450-4M/AMG
E53)</t>
    </r>
  </si>
  <si>
    <r>
      <rPr>
        <b/>
        <sz val="10"/>
        <rFont val="Arial"/>
        <family val="2"/>
      </rPr>
      <t>E-Class Cabriolet (E450/E450-4M/AMG
E53)</t>
    </r>
  </si>
  <si>
    <r>
      <rPr>
        <b/>
        <sz val="10"/>
        <rFont val="Arial"/>
        <family val="2"/>
      </rPr>
      <t>CLS Coupe (CLS450/CLS450-4M/AMG
CLS53)</t>
    </r>
  </si>
  <si>
    <t>S-Class Sedan (S560e/S450/S450-4M)</t>
  </si>
  <si>
    <t>S-Class Sedan (S560-4M/S63-4M)</t>
  </si>
  <si>
    <t>S-Class Sedan (S65)</t>
  </si>
  <si>
    <t>S-Class Maybach (S560-4M)</t>
  </si>
  <si>
    <t>S-Class Maybach (S650)</t>
  </si>
  <si>
    <t>S-Class Coupe (S560-4M/S63-4M)</t>
  </si>
  <si>
    <t>S-Class Coupe (S65)</t>
  </si>
  <si>
    <t>S-Class Cabriolet  (S560-4M/S63-4M)</t>
  </si>
  <si>
    <t>S-Class Cabriolet (S65)</t>
  </si>
  <si>
    <t>SL Roadster (SL450)</t>
  </si>
  <si>
    <t>SL Roadster (SL550)</t>
  </si>
  <si>
    <t>SL Roadster (SL63)</t>
  </si>
  <si>
    <t>SLC Roadster (SLC300)</t>
  </si>
  <si>
    <t>SLC Roadster (SLC43)</t>
  </si>
  <si>
    <r>
      <rPr>
        <b/>
        <sz val="10"/>
        <rFont val="Arial"/>
        <family val="2"/>
      </rPr>
      <t>CLA Coupe (CLA250/CLA250-4M/CLA45-
4M)</t>
    </r>
  </si>
  <si>
    <t>HUN</t>
  </si>
  <si>
    <t>Smart</t>
  </si>
  <si>
    <t>smart electric coupe</t>
  </si>
  <si>
    <t>smart electric cabrio</t>
  </si>
  <si>
    <r>
      <rPr>
        <b/>
        <sz val="10"/>
        <rFont val="Arial"/>
        <family val="2"/>
      </rPr>
      <t>GLA SUV (GLA250/GLA250-4M/GLA45-
4M)</t>
    </r>
  </si>
  <si>
    <t>GLC SUV  (GLC300/GLC300-4M)</t>
  </si>
  <si>
    <t>GLC SUV  (GLC350e)</t>
  </si>
  <si>
    <t>GLC SUV  (GLC43-4M)</t>
  </si>
  <si>
    <t>GLC SUV  (GLC63-4M)</t>
  </si>
  <si>
    <t>GLC SUV   (GLC300/GLC300-4M)</t>
  </si>
  <si>
    <t>FIN</t>
  </si>
  <si>
    <t>GLC Coupe (GLC300/GLC300-4M)</t>
  </si>
  <si>
    <t>GLC Coupe  (GLC43-4M)</t>
  </si>
  <si>
    <t>GLC Coupe (GLC63-4M/GLC63S-4M)</t>
  </si>
  <si>
    <t>GLE SUV (GLE400-4M/GLE43-4M)</t>
  </si>
  <si>
    <t>GLE SUV (GLE63/GLE63S)</t>
  </si>
  <si>
    <t>GLE Coupe (GLE43-4M)</t>
  </si>
  <si>
    <t>GLE Coupe (GLE63S)</t>
  </si>
  <si>
    <t>G-Class SUV (G550/G 550 4x4)</t>
  </si>
  <si>
    <t>G-Class SUV (G63)</t>
  </si>
  <si>
    <t>G-Class SUV (G65)</t>
  </si>
  <si>
    <t>GLS SUV (GLS450-4M)</t>
  </si>
  <si>
    <t>GLS SUV (GLS550-4M)</t>
  </si>
  <si>
    <t>GLS SUV (GLS63)</t>
  </si>
  <si>
    <r>
      <rPr>
        <b/>
        <sz val="10"/>
        <rFont val="Arial"/>
        <family val="2"/>
      </rPr>
      <t>AMG GT Coupe (AMG GT/AMG GT
S/AMG GT R/ AMG GT C)</t>
    </r>
  </si>
  <si>
    <r>
      <rPr>
        <b/>
        <sz val="10"/>
        <rFont val="Arial"/>
        <family val="2"/>
      </rPr>
      <t>AMG GT Roadster (AMG GT/ AMG GT R/
AMG GT C)</t>
    </r>
  </si>
  <si>
    <r>
      <rPr>
        <b/>
        <sz val="10"/>
        <rFont val="Arial"/>
        <family val="2"/>
      </rPr>
      <t>Mitsubishi Motors
Corporation</t>
    </r>
  </si>
  <si>
    <t>Eclipse Cross ES 2WD</t>
  </si>
  <si>
    <t>Lancer  2.0  CVT</t>
  </si>
  <si>
    <t>Lancer  2.0   M/T</t>
  </si>
  <si>
    <t>Lancer  2.4  CVT</t>
  </si>
  <si>
    <t>Turkey</t>
  </si>
  <si>
    <t>Mirage ES M/T</t>
  </si>
  <si>
    <t>Mirage CVT ES</t>
  </si>
  <si>
    <t>Mirage GT</t>
  </si>
  <si>
    <t>Mirage G4  CVT  ES</t>
  </si>
  <si>
    <t>Mirage G4  CVT  SE</t>
  </si>
  <si>
    <t>Mirage G4  MT</t>
  </si>
  <si>
    <t>Outlander PHEV FE</t>
  </si>
  <si>
    <t>Outlander PHEV GT</t>
  </si>
  <si>
    <t>Outlander Sport 2.0 LE 2WD CVT</t>
  </si>
  <si>
    <t>Outlander Sport 2.0 LE 4WD CVT</t>
  </si>
  <si>
    <t>Outlander 2.4 LE 2WD</t>
  </si>
  <si>
    <t>Outlander 2.4 LE 4WD</t>
  </si>
  <si>
    <t>Outlander Sport 2.0 ES 2WD M/T</t>
  </si>
  <si>
    <t>Outlander Sport 2.0 LE 2WD</t>
  </si>
  <si>
    <t>Outlander Sport 2.0 ES 2WD CVT</t>
  </si>
  <si>
    <t>Outlander Sport 2.0 SE 2WD</t>
  </si>
  <si>
    <t>Outlander Sport 2.0 ES 4WD</t>
  </si>
  <si>
    <t>Outlander Sport 2.0 LE 4WD</t>
  </si>
  <si>
    <t>Outlander Sport 2.0 SE 4WD</t>
  </si>
  <si>
    <t>Outlander Sport 2.4 GT 2WD</t>
  </si>
  <si>
    <t>Outlander Sport 2.4 GT 4WD</t>
  </si>
  <si>
    <t>Outlander Sport 2.4 SE 4WD CVT</t>
  </si>
  <si>
    <t>Outlander Sport 2.4 SEL 2WD CVT</t>
  </si>
  <si>
    <t>Outlander Sport 2.4 SEL 4WD CVT</t>
  </si>
  <si>
    <t>Outlander 2.4 ES 2WD</t>
  </si>
  <si>
    <t>Outlander 2.4 ES 4WD</t>
  </si>
  <si>
    <t>Outlander 2.4 SE 2WD</t>
  </si>
  <si>
    <t>Outlander 2.4 SE 4WD</t>
  </si>
  <si>
    <t>Outlander 2.4 SEL 2WD</t>
  </si>
  <si>
    <t>Outlander 2.4 SEL 4WD</t>
  </si>
  <si>
    <t>Outlander 3.0 GT 4WD</t>
  </si>
  <si>
    <t>Q70 Conv &amp; HEV</t>
  </si>
  <si>
    <t>QX30</t>
  </si>
  <si>
    <t>QX60 4CYL</t>
  </si>
  <si>
    <t>Q50 4CYL</t>
  </si>
  <si>
    <t>Q50 6CYL</t>
  </si>
  <si>
    <t>QX60 6CYL</t>
  </si>
  <si>
    <t>QX60 HEV 4CYL</t>
  </si>
  <si>
    <t>QX60 HEV  6CYL</t>
  </si>
  <si>
    <t>QX70   &amp; Q70 L</t>
  </si>
  <si>
    <t>370Z Roadster</t>
  </si>
  <si>
    <t>Frontier 4CYL</t>
  </si>
  <si>
    <t>Frontier 6CYL</t>
  </si>
  <si>
    <t>GT-R</t>
  </si>
  <si>
    <t>Murano HEV - 4CY &amp; 6CYL</t>
  </si>
  <si>
    <t>NV200  Cargo</t>
  </si>
  <si>
    <t>NV200  Taxi NYT</t>
  </si>
  <si>
    <t>Pathfinder - 4CYL &amp; 6CYL</t>
  </si>
  <si>
    <t>Pathfinder HEV - 4CYL &amp; 6CYL</t>
  </si>
  <si>
    <t>Quest</t>
  </si>
  <si>
    <t>Rogue Sport AWD</t>
  </si>
  <si>
    <t>Rogue Sport FWD</t>
  </si>
  <si>
    <t>Rogue HEV</t>
  </si>
  <si>
    <t>Sentra Turbo</t>
  </si>
  <si>
    <t>Versa Note</t>
  </si>
  <si>
    <t>718 Cayman</t>
  </si>
  <si>
    <t>718 Cayman S</t>
  </si>
  <si>
    <t>718 Cayman GTS</t>
  </si>
  <si>
    <t>Macan</t>
  </si>
  <si>
    <t>Macan S</t>
  </si>
  <si>
    <t>Macan Turbo</t>
  </si>
  <si>
    <t>Panamera</t>
  </si>
  <si>
    <t>Panamera 4 E-Hybrid</t>
  </si>
  <si>
    <t>Australia</t>
  </si>
  <si>
    <t>Panamera 4S</t>
  </si>
  <si>
    <t>Panamera Turbo Executive</t>
  </si>
  <si>
    <t>Boxster</t>
  </si>
  <si>
    <t>Boxster S</t>
  </si>
  <si>
    <t>Boxster GTS</t>
  </si>
  <si>
    <t>911 Carrera</t>
  </si>
  <si>
    <t>911 Carrera S</t>
  </si>
  <si>
    <t>911 Carrera GTS</t>
  </si>
  <si>
    <t>911 Carrera T</t>
  </si>
  <si>
    <t>911 Carrera Cabriolet</t>
  </si>
  <si>
    <t>911 Carrera S Cabriolet</t>
  </si>
  <si>
    <t>911 Carrera GTS Cabriolet</t>
  </si>
  <si>
    <t>911 Carrera 4</t>
  </si>
  <si>
    <t>911 Carrera 4S</t>
  </si>
  <si>
    <t>911 Carrera 4 GTS</t>
  </si>
  <si>
    <t>911 Carrera 4 Cabriolet</t>
  </si>
  <si>
    <t>911 Carrera 4S Cabriolet</t>
  </si>
  <si>
    <t>911 Carrera 4 GTS Cabriolet</t>
  </si>
  <si>
    <t>911 Targa 4</t>
  </si>
  <si>
    <t>911 Targa 4S</t>
  </si>
  <si>
    <t>911 Targa 4 GTS</t>
  </si>
  <si>
    <t>911 Turbo</t>
  </si>
  <si>
    <t>911 Turbo S</t>
  </si>
  <si>
    <t>911 Turbo Cabriolet</t>
  </si>
  <si>
    <t>911 Turbo S Cabriolet</t>
  </si>
  <si>
    <t>911 GT3</t>
  </si>
  <si>
    <t>911 GT3 RS</t>
  </si>
  <si>
    <t>911 GT2 RS</t>
  </si>
  <si>
    <t>Panamera 4</t>
  </si>
  <si>
    <t>Panamera 4 Executive</t>
  </si>
  <si>
    <t>Panamera 4 E-Hybrid Executive</t>
  </si>
  <si>
    <t>Panamera 4S Executive</t>
  </si>
  <si>
    <t>Panamera GTS</t>
  </si>
  <si>
    <t>Panamera Turbo</t>
  </si>
  <si>
    <t>Panamera Turbo S E-Hybrid</t>
  </si>
  <si>
    <r>
      <rPr>
        <b/>
        <sz val="10"/>
        <rFont val="Arial"/>
        <family val="2"/>
      </rPr>
      <t>Panamera Turbo S E-Hybrid
Executive</t>
    </r>
  </si>
  <si>
    <t>Panamera Turbo Sport Turismo</t>
  </si>
  <si>
    <r>
      <rPr>
        <b/>
        <sz val="10"/>
        <rFont val="Arial"/>
        <family val="2"/>
      </rPr>
      <t>Panamera Turbo S E-Hybrid Sport
Turismo</t>
    </r>
  </si>
  <si>
    <t>Panamera 4 Sport Turismo</t>
  </si>
  <si>
    <t>Panamera 4S Sport Turismo</t>
  </si>
  <si>
    <t>Panamera GTS Sport Turismo</t>
  </si>
  <si>
    <t>Cayenne S</t>
  </si>
  <si>
    <t>Cayenne Turbo</t>
  </si>
  <si>
    <t>Cayenne</t>
  </si>
  <si>
    <t>911 Turbo S Exclusive Cabriolet</t>
  </si>
  <si>
    <t>Model  3</t>
  </si>
  <si>
    <t>C-HR</t>
  </si>
  <si>
    <t>Sequoia</t>
  </si>
  <si>
    <t>Toyota 86</t>
  </si>
  <si>
    <t>CT200h</t>
  </si>
  <si>
    <t>ES Hybrid</t>
  </si>
  <si>
    <t>GS350</t>
  </si>
  <si>
    <t>GS300</t>
  </si>
  <si>
    <t>GS 450 h</t>
  </si>
  <si>
    <t>GS F</t>
  </si>
  <si>
    <t>LX570</t>
  </si>
  <si>
    <t>Lexus  ES Hybrid</t>
  </si>
  <si>
    <t>NX</t>
  </si>
  <si>
    <t>Lexus NX Hybrid</t>
  </si>
  <si>
    <t>RX350 L</t>
  </si>
  <si>
    <t>RX450h</t>
  </si>
  <si>
    <t>RX450h L</t>
  </si>
  <si>
    <t>FR-S</t>
  </si>
  <si>
    <t>iM</t>
  </si>
  <si>
    <t>tC</t>
  </si>
  <si>
    <t>Avalon</t>
  </si>
  <si>
    <t>Avalon Hybrid</t>
  </si>
  <si>
    <t>Corolla  HB</t>
  </si>
  <si>
    <t>Corolla iM</t>
  </si>
  <si>
    <t>Land Cruiser200</t>
  </si>
  <si>
    <t>Prius V</t>
  </si>
  <si>
    <t>Prius C</t>
  </si>
  <si>
    <t>Prius Plug In Hybrid</t>
  </si>
  <si>
    <t>Sienna</t>
  </si>
  <si>
    <t>Yaris</t>
  </si>
  <si>
    <t>Atlas</t>
  </si>
  <si>
    <t>M (2.0L)</t>
  </si>
  <si>
    <t>G (3.6L)</t>
  </si>
  <si>
    <t>Arteon</t>
  </si>
  <si>
    <t>H (2.0L)</t>
  </si>
  <si>
    <t>Arteon (4MOTION)</t>
  </si>
  <si>
    <t>Beetle</t>
  </si>
  <si>
    <t>Beetle Dune</t>
  </si>
  <si>
    <t>Beetle Convertible</t>
  </si>
  <si>
    <t>Beetle Dune Convertible</t>
  </si>
  <si>
    <t>eGolf</t>
  </si>
  <si>
    <t>eGolf SEL Premium</t>
  </si>
  <si>
    <t>Golf</t>
  </si>
  <si>
    <t>Brazil</t>
  </si>
  <si>
    <t>BR (1.4L)</t>
  </si>
  <si>
    <t>G (M6)</t>
  </si>
  <si>
    <t>JP (A8)</t>
  </si>
  <si>
    <t>Golf R</t>
  </si>
  <si>
    <t>G(A7)</t>
  </si>
  <si>
    <t>G(M6)</t>
  </si>
  <si>
    <t>Golf GTI</t>
  </si>
  <si>
    <t>Golf SportWagen</t>
  </si>
  <si>
    <t>BR(1.4L)</t>
  </si>
  <si>
    <t>Golf SportWagen 4Motion</t>
  </si>
  <si>
    <t>M (1.8L)</t>
  </si>
  <si>
    <t>Golf (SW) Alltrack 4Motion</t>
  </si>
  <si>
    <t>Jetta (SULEV)</t>
  </si>
  <si>
    <t>JP(A8)</t>
  </si>
  <si>
    <t>Jetta (ULEV)</t>
  </si>
  <si>
    <t>Jetta GLI</t>
  </si>
  <si>
    <t>Passat</t>
  </si>
  <si>
    <t>Tiguan Limited</t>
  </si>
  <si>
    <t>Tiguan Limited 4MOTION</t>
  </si>
  <si>
    <t>S60 Aut (8vxl) FWD (T5 FWD)</t>
  </si>
  <si>
    <t>SW</t>
  </si>
  <si>
    <t>S60 Aut (8vxl) AWD (T6 AWD)</t>
  </si>
  <si>
    <t>V60 Aut (8vxl) AWD (T5 AWD)</t>
  </si>
  <si>
    <t>V60 Aut (8vxl) FWD (T5 FWD)</t>
  </si>
  <si>
    <t>S90 Aut (8vxl) AWD (T5 AWD)</t>
  </si>
  <si>
    <t>S90 Aut (8vxl) AWD (T6 AWD)</t>
  </si>
  <si>
    <t>S90 Aut (8vxl) FWD (T5 FWD)</t>
  </si>
  <si>
    <t>S90 Aut (8vxl) FWD + ERAD (T8 AWD)</t>
  </si>
  <si>
    <t>V90 Aut (8vxl) FWD (T5 FWD)</t>
  </si>
  <si>
    <t>V90 Aut (8vxl) AWD (T6 AWD)</t>
  </si>
  <si>
    <t>V90 CC Aut (8vxl) AWD (T6 AWD)</t>
  </si>
  <si>
    <t>V90 CC Aut (8vxl) AWD (T5 AWD)</t>
  </si>
  <si>
    <t>FR</t>
  </si>
  <si>
    <t>XC40 Aut (8vxl) AWD (T5 AWD)</t>
  </si>
  <si>
    <t>XC40 Aut (8vxl) FWD (T4 FWD)</t>
  </si>
  <si>
    <t>XC60 Aut (8vxl) AWD (T6 AWD)</t>
  </si>
  <si>
    <t>XC60 Aut (8vxl) FWD + ERAD (T8 AWD)</t>
  </si>
  <si>
    <t>XC60 Aut (8vxl) AWD (T5 AWD)</t>
  </si>
  <si>
    <t>XC60 Aut (8vxl) FWD (T5 FWD)</t>
  </si>
  <si>
    <t>XC90 Aut (8vxl) AWD (T5 AWD)</t>
  </si>
  <si>
    <t>XC90 Aut (8vxl) FWD (T5 FWD)</t>
  </si>
  <si>
    <t>XC90 Aut (8vxl) AWD (T6 AWD)</t>
  </si>
  <si>
    <r>
      <rPr>
        <b/>
        <sz val="10"/>
        <rFont val="Arial"/>
        <family val="2"/>
      </rPr>
      <t>XC90 Excellence Aut (8vxl) FWD +
ERAD (T8)</t>
    </r>
  </si>
  <si>
    <t>XC90 Aut (8vxl) FWD + ERAD (T8 AWD)</t>
  </si>
  <si>
    <t>AR</t>
  </si>
  <si>
    <t>Argentina</t>
  </si>
  <si>
    <t>AU</t>
  </si>
  <si>
    <t>CU</t>
  </si>
  <si>
    <t>Cuba</t>
  </si>
  <si>
    <t>Canada</t>
  </si>
  <si>
    <t>DE</t>
  </si>
  <si>
    <t>Denmark</t>
  </si>
  <si>
    <t>Finland</t>
  </si>
  <si>
    <t>ID</t>
  </si>
  <si>
    <t>Indonesia</t>
  </si>
  <si>
    <t>Netherlands</t>
  </si>
  <si>
    <t>OT</t>
  </si>
  <si>
    <t>Other</t>
  </si>
  <si>
    <t>Philippines</t>
  </si>
  <si>
    <t>PO</t>
  </si>
  <si>
    <t>Portugal</t>
  </si>
  <si>
    <t>RO</t>
  </si>
  <si>
    <t>Romania</t>
  </si>
  <si>
    <t>Serbia</t>
  </si>
  <si>
    <t>Thailand</t>
  </si>
  <si>
    <t>United States</t>
  </si>
  <si>
    <t>MAJOR SOURCES OF FOREIGN PARTS</t>
  </si>
  <si>
    <t>Trim</t>
  </si>
  <si>
    <t>Motor</t>
  </si>
  <si>
    <t>US HQ</t>
  </si>
  <si>
    <t>Assembly</t>
  </si>
  <si>
    <t xml:space="preserve">Profit Margin (6 if US based,3 if FCA, 0 if Foreign) </t>
  </si>
  <si>
    <t xml:space="preserve">Labor (6 if US assembly, 0 if imported) </t>
  </si>
  <si>
    <t xml:space="preserve">R&amp;D (6 if US HQ, 3 if Foreign and US assembly, 1 if imported) </t>
  </si>
  <si>
    <t xml:space="preserve">Transmission (7 if US sourced, 0 if not) </t>
  </si>
  <si>
    <t xml:space="preserve">Inventory, Capital, Other (11 if US Assembly, 0 if not) </t>
  </si>
  <si>
    <t xml:space="preserve">Engine (14 if US sourced, 0 if not) </t>
  </si>
  <si>
    <t>Body Interior , Chassis</t>
  </si>
  <si>
    <t>Total Domestic Content</t>
  </si>
  <si>
    <t>Rank</t>
  </si>
  <si>
    <t>2020 update</t>
  </si>
  <si>
    <t>Aston Martin Valkyrie</t>
  </si>
  <si>
    <t>DB11</t>
  </si>
  <si>
    <t xml:space="preserve">DB11 </t>
  </si>
  <si>
    <t>AMR</t>
  </si>
  <si>
    <t>Average top 50</t>
  </si>
  <si>
    <t>Volante</t>
  </si>
  <si>
    <t>Average next  50</t>
  </si>
  <si>
    <t>Discontinued</t>
  </si>
  <si>
    <t>DBS Superleggera</t>
  </si>
  <si>
    <t>Coupe</t>
  </si>
  <si>
    <t xml:space="preserve">DBS Superleggera </t>
  </si>
  <si>
    <t>DBX</t>
  </si>
  <si>
    <t xml:space="preserve">Vantage </t>
  </si>
  <si>
    <t>A1</t>
  </si>
  <si>
    <t>Sportback</t>
  </si>
  <si>
    <t>Citycarver</t>
  </si>
  <si>
    <t>Limousine</t>
  </si>
  <si>
    <t>Cabriolet</t>
  </si>
  <si>
    <t>Sportback e-tron</t>
  </si>
  <si>
    <t xml:space="preserve">A4 </t>
  </si>
  <si>
    <t>Avant</t>
  </si>
  <si>
    <t>Allroad Quattro</t>
  </si>
  <si>
    <t>Avant g-tron</t>
  </si>
  <si>
    <t>A5</t>
  </si>
  <si>
    <t>Sportback g-tron</t>
  </si>
  <si>
    <t>Limousine TFSI e</t>
  </si>
  <si>
    <t xml:space="preserve">H </t>
  </si>
  <si>
    <t>Sportback TFSI e</t>
  </si>
  <si>
    <t>A8</t>
  </si>
  <si>
    <t>L</t>
  </si>
  <si>
    <t>L TSFI e</t>
  </si>
  <si>
    <t>TFSI e</t>
  </si>
  <si>
    <t>e-Tron Sportback</t>
  </si>
  <si>
    <t>Q2</t>
  </si>
  <si>
    <t xml:space="preserve">Q7 </t>
  </si>
  <si>
    <t xml:space="preserve">R8 </t>
  </si>
  <si>
    <t>R8 V10 quattro</t>
  </si>
  <si>
    <t>R8 V10 performance quattro</t>
  </si>
  <si>
    <t>rear-wheel-drive R8 V10 RWD</t>
  </si>
  <si>
    <t>limited edition R8 V10 Decennium</t>
  </si>
  <si>
    <t>RS 4</t>
  </si>
  <si>
    <t xml:space="preserve">RS 5 </t>
  </si>
  <si>
    <t>RS 6</t>
  </si>
  <si>
    <t>RS 7</t>
  </si>
  <si>
    <t>RS Q3</t>
  </si>
  <si>
    <t xml:space="preserve">S5 </t>
  </si>
  <si>
    <t>S8</t>
  </si>
  <si>
    <t>TFSI</t>
  </si>
  <si>
    <t>SQ2</t>
  </si>
  <si>
    <t>TT</t>
  </si>
  <si>
    <t>TT RS</t>
  </si>
  <si>
    <t>Coupe/Roadster</t>
  </si>
  <si>
    <t>TTS Roadster</t>
  </si>
  <si>
    <t>2 Series</t>
  </si>
  <si>
    <t>Coupe / Convertible</t>
  </si>
  <si>
    <t xml:space="preserve">2 Series </t>
  </si>
  <si>
    <t>Gran Coupe</t>
  </si>
  <si>
    <t>3 Series</t>
  </si>
  <si>
    <t>330i Sedan</t>
  </si>
  <si>
    <t>2.0</t>
  </si>
  <si>
    <t>330i xDrive Sedan</t>
  </si>
  <si>
    <t>3 Series Gran Tursimo</t>
  </si>
  <si>
    <t>?</t>
  </si>
  <si>
    <t>Which Trim?</t>
  </si>
  <si>
    <t xml:space="preserve">4 Series  </t>
  </si>
  <si>
    <t>? Repited?</t>
  </si>
  <si>
    <t>530i xDrive Sedan</t>
  </si>
  <si>
    <t>540i xDrive Sedan</t>
  </si>
  <si>
    <t>3.0</t>
  </si>
  <si>
    <t>530i Sedan</t>
  </si>
  <si>
    <t>540i Sedan</t>
  </si>
  <si>
    <t>740i Sedan</t>
  </si>
  <si>
    <t>740i xDrive Sedan</t>
  </si>
  <si>
    <t>750i xDrive Sedan</t>
  </si>
  <si>
    <t>4.4</t>
  </si>
  <si>
    <t>Coupe/Convertible</t>
  </si>
  <si>
    <t>Cooper Clubman (Auto)</t>
  </si>
  <si>
    <t>Cooper Clubman (Manual)</t>
  </si>
  <si>
    <t>Cooper Convertible (Auto)</t>
  </si>
  <si>
    <t>Cooper Convertible (Manual)</t>
  </si>
  <si>
    <t>Cooper Countryman (Auto)</t>
  </si>
  <si>
    <t>Cooper Countryman (Manual)</t>
  </si>
  <si>
    <t>Cooper Hard Top 2 Door (Auto)</t>
  </si>
  <si>
    <t>Cooper Hard Top 2 Door (Manual)</t>
  </si>
  <si>
    <t>Cooper Hard Top 4 Door (Auto)</t>
  </si>
  <si>
    <t>Cooper Hard Top 4 Door (Manual)</t>
  </si>
  <si>
    <t>i3s</t>
  </si>
  <si>
    <t>Roadster</t>
  </si>
  <si>
    <t>M2 Competition Coupe</t>
  </si>
  <si>
    <t>M4</t>
  </si>
  <si>
    <t>M5</t>
  </si>
  <si>
    <t>Sedan</t>
  </si>
  <si>
    <t>Convertible</t>
  </si>
  <si>
    <t>xDrive28i</t>
  </si>
  <si>
    <t>sDrive28i</t>
  </si>
  <si>
    <t>xDrive30i</t>
  </si>
  <si>
    <t>sDrive30i</t>
  </si>
  <si>
    <t>X4 (3.0L)</t>
  </si>
  <si>
    <t>X4 (4.0 L)</t>
  </si>
  <si>
    <t>X4 M</t>
  </si>
  <si>
    <t>sDrive40i</t>
  </si>
  <si>
    <t>xDrive40i</t>
  </si>
  <si>
    <t>xDrive50i</t>
  </si>
  <si>
    <t>X5 (4.0 L)</t>
  </si>
  <si>
    <t xml:space="preserve">X5 (5.0 L) </t>
  </si>
  <si>
    <t>X5 M</t>
  </si>
  <si>
    <t>X6 (3.5 L)</t>
  </si>
  <si>
    <t>X6 (5.0 L)</t>
  </si>
  <si>
    <t xml:space="preserve">G </t>
  </si>
  <si>
    <t>X6 M</t>
  </si>
  <si>
    <t>X7 (4.0 L)</t>
  </si>
  <si>
    <t>X7 (5.0 L)</t>
  </si>
  <si>
    <t>Centodieci</t>
  </si>
  <si>
    <t>DIVO</t>
  </si>
  <si>
    <t>La Voiture Noire</t>
  </si>
  <si>
    <t>Veiron</t>
  </si>
  <si>
    <t>No new models in 2020</t>
  </si>
  <si>
    <t>Data for 4C Spider?</t>
  </si>
  <si>
    <t>4C Spider</t>
  </si>
  <si>
    <t>Giulia Quadrifoglio</t>
  </si>
  <si>
    <t>Stelvio Quadrifoglio</t>
  </si>
  <si>
    <t>Touring</t>
  </si>
  <si>
    <t>Touring L</t>
  </si>
  <si>
    <t>300S V8</t>
  </si>
  <si>
    <t>Limited</t>
  </si>
  <si>
    <t>300C</t>
  </si>
  <si>
    <t>Chrysler 300 (3.6L)</t>
  </si>
  <si>
    <t>Chrysler 300 (5.7L)</t>
  </si>
  <si>
    <t>Chrysler Voyager</t>
  </si>
  <si>
    <t>LX</t>
  </si>
  <si>
    <t>Red S Edition</t>
  </si>
  <si>
    <t>35th Anniv. Limited</t>
  </si>
  <si>
    <t>35th Anniv. Touring L Plus</t>
  </si>
  <si>
    <t>Touring L Plus</t>
  </si>
  <si>
    <t>35th Anniv. Touring L</t>
  </si>
  <si>
    <t>Pacifica Hybrid</t>
  </si>
  <si>
    <t>SXT</t>
  </si>
  <si>
    <t>GT</t>
  </si>
  <si>
    <t>R/T</t>
  </si>
  <si>
    <t>R/T Scat Pack</t>
  </si>
  <si>
    <t>R/T Scat Pack Widebody</t>
  </si>
  <si>
    <t>SRT Hellcat Wideboy</t>
  </si>
  <si>
    <t>SRT Hellcat Redeye</t>
  </si>
  <si>
    <t>SRT Hellcat Redeye Wideboy</t>
  </si>
  <si>
    <t xml:space="preserve">Challenger </t>
  </si>
  <si>
    <t>R/T Plus</t>
  </si>
  <si>
    <t>SRT Hellcat</t>
  </si>
  <si>
    <t>SXT AWD 3.6L</t>
  </si>
  <si>
    <t>SXT AWD Blacktop</t>
  </si>
  <si>
    <t>T/A 5.7L</t>
  </si>
  <si>
    <t xml:space="preserve">Challenger  </t>
  </si>
  <si>
    <t>SRT 392</t>
  </si>
  <si>
    <t>Scat Pack</t>
  </si>
  <si>
    <t>Scat Pack Widebody</t>
  </si>
  <si>
    <t xml:space="preserve">Charger </t>
  </si>
  <si>
    <t>Daytona 392</t>
  </si>
  <si>
    <t xml:space="preserve">R/T </t>
  </si>
  <si>
    <t xml:space="preserve">Durango </t>
  </si>
  <si>
    <t>Citadel AWD</t>
  </si>
  <si>
    <t>Citadel Anodized Platinum AWD</t>
  </si>
  <si>
    <t>Citadel Anodized Platinum RWD</t>
  </si>
  <si>
    <t xml:space="preserve">GT AWD </t>
  </si>
  <si>
    <t>GT Plus AWD</t>
  </si>
  <si>
    <t>GT Plus RWD</t>
  </si>
  <si>
    <t>Citadel RWD</t>
  </si>
  <si>
    <t>R/T AWD</t>
  </si>
  <si>
    <t>R/T RWD</t>
  </si>
  <si>
    <t>GT Blacktop RWD</t>
  </si>
  <si>
    <t>SRT AWD</t>
  </si>
  <si>
    <t>SRT 392 6.4L</t>
  </si>
  <si>
    <t>SXT Blacktop AWD</t>
  </si>
  <si>
    <t>SXT Plus AWD</t>
  </si>
  <si>
    <t>SXT Plus RWD</t>
  </si>
  <si>
    <t>GT RWD</t>
  </si>
  <si>
    <t>SXT AWD</t>
  </si>
  <si>
    <t>SXT RWD</t>
  </si>
  <si>
    <t>SE</t>
  </si>
  <si>
    <t>SE Plus</t>
  </si>
  <si>
    <t>SE Value FWD</t>
  </si>
  <si>
    <t>Crossroad FWD</t>
  </si>
  <si>
    <t>Journey (2.4 L)</t>
  </si>
  <si>
    <t xml:space="preserve">US </t>
  </si>
  <si>
    <t>Journey (3.6L)</t>
  </si>
  <si>
    <t>Journey SE Blacktop</t>
  </si>
  <si>
    <t>Fiat 500 (Auto)</t>
  </si>
  <si>
    <t>Fiat 500 (Manual)</t>
  </si>
  <si>
    <t>High Altitude</t>
  </si>
  <si>
    <t>Latitude FWD</t>
  </si>
  <si>
    <t>Also 4x4</t>
  </si>
  <si>
    <t>Latitude Plus 4X4</t>
  </si>
  <si>
    <t>Also FWD</t>
  </si>
  <si>
    <t>Limited FWD</t>
  </si>
  <si>
    <t>Trailhawk</t>
  </si>
  <si>
    <t>Upland</t>
  </si>
  <si>
    <t>Altitude</t>
  </si>
  <si>
    <t>(9 SPD)</t>
  </si>
  <si>
    <t>FWD Manual Transmission</t>
  </si>
  <si>
    <t>Latitude 2.4L 4X4</t>
  </si>
  <si>
    <t>not sure about motor</t>
  </si>
  <si>
    <t>Limited 4X4</t>
  </si>
  <si>
    <t>Sport 4X4</t>
  </si>
  <si>
    <t>Sport FWD</t>
  </si>
  <si>
    <t>Gladiator</t>
  </si>
  <si>
    <t>Sport</t>
  </si>
  <si>
    <t>Sport S</t>
  </si>
  <si>
    <t>Overland</t>
  </si>
  <si>
    <t>Rubicon</t>
  </si>
  <si>
    <t>Gladiator North Edition</t>
  </si>
  <si>
    <t>Laredo</t>
  </si>
  <si>
    <t>Limited X</t>
  </si>
  <si>
    <t>High altitude 4X4</t>
  </si>
  <si>
    <t>Laredo E 4X4</t>
  </si>
  <si>
    <t>Data corresponds to Laredo?</t>
  </si>
  <si>
    <t>Limited 3.6</t>
  </si>
  <si>
    <t>Overland 5.7L</t>
  </si>
  <si>
    <t>Data corresponds to Overland?</t>
  </si>
  <si>
    <t>SRT</t>
  </si>
  <si>
    <t>Summit</t>
  </si>
  <si>
    <t>Summit 4X4 5.7</t>
  </si>
  <si>
    <t>Trackhawk 4X4</t>
  </si>
  <si>
    <t>Upland 4X4</t>
  </si>
  <si>
    <t>(1.3L)</t>
  </si>
  <si>
    <t>(2.4L)</t>
  </si>
  <si>
    <t>Latitude 4X4</t>
  </si>
  <si>
    <t>Trailhawk 4X4</t>
  </si>
  <si>
    <t>Upland 4x4</t>
  </si>
  <si>
    <t>Sahara</t>
  </si>
  <si>
    <t>Willis</t>
  </si>
  <si>
    <t>Black &amp; Tan</t>
  </si>
  <si>
    <t>Freedom</t>
  </si>
  <si>
    <t>Sport Altitude</t>
  </si>
  <si>
    <t>Sahara Altitude</t>
  </si>
  <si>
    <t>Rubicon Recon</t>
  </si>
  <si>
    <t>Wrangler 3.6</t>
  </si>
  <si>
    <t>Wrangler JK Rubicon 4X4 2.0L</t>
  </si>
  <si>
    <t>Wrangler JK Sport 4X4</t>
  </si>
  <si>
    <t>Wrangler JK Unlimited Sahara 4X4</t>
  </si>
  <si>
    <t>Wrangler JK Unlimited Willys Wheeler 4X4</t>
  </si>
  <si>
    <t>GranCabrio</t>
  </si>
  <si>
    <t>GranTurismo</t>
  </si>
  <si>
    <t>RAM 1500</t>
  </si>
  <si>
    <t>Tradesman</t>
  </si>
  <si>
    <t>Laramie LongHorn Edition</t>
  </si>
  <si>
    <t>Rebel</t>
  </si>
  <si>
    <t>Big horn Crew Cab Rebel 4X4</t>
  </si>
  <si>
    <t xml:space="preserve">M </t>
  </si>
  <si>
    <t>Also 4x2</t>
  </si>
  <si>
    <t>Big horn Quad Cab Rebel 4X4</t>
  </si>
  <si>
    <t>Express Quad Cab 4X4</t>
  </si>
  <si>
    <t>Laramie Crew Cab 4X4 5'7'' Box</t>
  </si>
  <si>
    <t>Ltd Crew Cab 4X4</t>
  </si>
  <si>
    <t>Ltd Rebel Crew Cab 4X4  5.7L</t>
  </si>
  <si>
    <t>Night Edition 4X4</t>
  </si>
  <si>
    <t>Night Edition Package</t>
  </si>
  <si>
    <t>RAM 1500 Classic</t>
  </si>
  <si>
    <t>Express</t>
  </si>
  <si>
    <t>Tradesman Quad Cab 4X4</t>
  </si>
  <si>
    <t>Warlock</t>
  </si>
  <si>
    <t>Laramie</t>
  </si>
  <si>
    <t>RAM 2500</t>
  </si>
  <si>
    <t>Power Wagon</t>
  </si>
  <si>
    <t>Big Horn</t>
  </si>
  <si>
    <t>RAM 3500</t>
  </si>
  <si>
    <t>RAM Chasis CAB</t>
  </si>
  <si>
    <t>SLT</t>
  </si>
  <si>
    <t>RAM Promaster</t>
  </si>
  <si>
    <t>1500 CARGO VAN LOW ROOF 118" WB</t>
  </si>
  <si>
    <t>2500 WINDOW VAN HIGH ROOF 159" WB</t>
  </si>
  <si>
    <t>3500 CHASSIS CAB 136" WB / 81" CA</t>
  </si>
  <si>
    <t>3500 CUTAWAY 136" WB / 81" CA</t>
  </si>
  <si>
    <t>RAM Promaster City</t>
  </si>
  <si>
    <t>Wagon SLT</t>
  </si>
  <si>
    <t>Wagon</t>
  </si>
  <si>
    <t>SLT Cargo Van</t>
  </si>
  <si>
    <t>Ram Promaster City</t>
  </si>
  <si>
    <t xml:space="preserve">Tradesman Cargo Van </t>
  </si>
  <si>
    <t>Ram Rebel/Limited 4X4 5.7</t>
  </si>
  <si>
    <t>Chassis Cab</t>
  </si>
  <si>
    <t>See</t>
  </si>
  <si>
    <t>S</t>
  </si>
  <si>
    <t>Titanium</t>
  </si>
  <si>
    <t>SES</t>
  </si>
  <si>
    <t>EcoSport (1.0L)</t>
  </si>
  <si>
    <t>EcoSport (2.0L)</t>
  </si>
  <si>
    <t>SEL</t>
  </si>
  <si>
    <t>ST</t>
  </si>
  <si>
    <t>2.0L T/C</t>
  </si>
  <si>
    <t>2.7 L</t>
  </si>
  <si>
    <t>sport AWD 2.7</t>
  </si>
  <si>
    <t>1.5L T/C</t>
  </si>
  <si>
    <t>2.5L DOHC, 2.0L T/C</t>
  </si>
  <si>
    <t>4WD 1.5L</t>
  </si>
  <si>
    <t>FWD 2.5L</t>
  </si>
  <si>
    <t>SE Sport Hybrid</t>
  </si>
  <si>
    <t>King Ranch</t>
  </si>
  <si>
    <t>King Ranch MAX</t>
  </si>
  <si>
    <t>Platinum</t>
  </si>
  <si>
    <t>Platinum MAX</t>
  </si>
  <si>
    <t>XLT</t>
  </si>
  <si>
    <t>XLT MAX</t>
  </si>
  <si>
    <t>Limited MAX</t>
  </si>
  <si>
    <t xml:space="preserve">Expedition </t>
  </si>
  <si>
    <t>3.5L T/C</t>
  </si>
  <si>
    <t>XLT 4X4 3.5L</t>
  </si>
  <si>
    <t>3.5L V6 Cyclone</t>
  </si>
  <si>
    <t>3.7L</t>
  </si>
  <si>
    <t>2.3L T/C</t>
  </si>
  <si>
    <t>F 150</t>
  </si>
  <si>
    <t>XL</t>
  </si>
  <si>
    <t>Lariat</t>
  </si>
  <si>
    <t>Raptor</t>
  </si>
  <si>
    <t>2.7 3.0L DSI</t>
  </si>
  <si>
    <t>2.7 DOHC</t>
  </si>
  <si>
    <t>3.3L TIVCT, 3.5L GTDI, 3.5L</t>
  </si>
  <si>
    <t>3.5 L High Output</t>
  </si>
  <si>
    <t>5.0L DOHC</t>
  </si>
  <si>
    <t>4X4 2.7L, 5.0L</t>
  </si>
  <si>
    <t>4X2 5.0L</t>
  </si>
  <si>
    <t>Flex 3.5L V6 Cyclone, 3.5L T/C</t>
  </si>
  <si>
    <t>Ford GT MK II</t>
  </si>
  <si>
    <t>Hybrid SE</t>
  </si>
  <si>
    <t>Hybrid SEL</t>
  </si>
  <si>
    <t>Hybrid Titanium</t>
  </si>
  <si>
    <t>Plug-In Hybrid Titanium</t>
  </si>
  <si>
    <t>2.0L HEV</t>
  </si>
  <si>
    <t>2.5L DOHC</t>
  </si>
  <si>
    <t>2.7L T/C</t>
  </si>
  <si>
    <t>Hybrid</t>
  </si>
  <si>
    <t>Plug-In Hybrid</t>
  </si>
  <si>
    <t xml:space="preserve">Mustang </t>
  </si>
  <si>
    <t>Ecoboost Fastback</t>
  </si>
  <si>
    <t>Ecoboost Premium Fastback</t>
  </si>
  <si>
    <t>Ecoboost Convertible</t>
  </si>
  <si>
    <t>GT Fastback</t>
  </si>
  <si>
    <t>Ecoboost Premium Convertible</t>
  </si>
  <si>
    <t>GT Premium Convertible</t>
  </si>
  <si>
    <t>GT Premium Fastback</t>
  </si>
  <si>
    <t>BULLIT</t>
  </si>
  <si>
    <t>Shelby GT350</t>
  </si>
  <si>
    <t>Shelby GT350R</t>
  </si>
  <si>
    <t>Shelby GT500</t>
  </si>
  <si>
    <t>Mustang 2.3L T/C</t>
  </si>
  <si>
    <t>Mustang 5.0L (Auto)</t>
  </si>
  <si>
    <t>Mustang 5.0L (Manual)</t>
  </si>
  <si>
    <t>Mustang 5.2L -TIVCT</t>
  </si>
  <si>
    <t>Mustang Shelby GT350</t>
  </si>
  <si>
    <t>Mustang Shelby GT500</t>
  </si>
  <si>
    <t>Stripped Chassis</t>
  </si>
  <si>
    <t>see</t>
  </si>
  <si>
    <t>Super Duty</t>
  </si>
  <si>
    <t>F-250 XL</t>
  </si>
  <si>
    <t>F-350 XL</t>
  </si>
  <si>
    <t>F-450 XL</t>
  </si>
  <si>
    <t>F-250 XLT</t>
  </si>
  <si>
    <t>F-350 XLT</t>
  </si>
  <si>
    <t>F-450 XLT</t>
  </si>
  <si>
    <t>F-250 Lariat</t>
  </si>
  <si>
    <t>F-350 Lariat</t>
  </si>
  <si>
    <t>F-450 Lariat</t>
  </si>
  <si>
    <t>F-250 King Ranch</t>
  </si>
  <si>
    <t>F-350 King Ranch</t>
  </si>
  <si>
    <t>F-450 King Ranch</t>
  </si>
  <si>
    <t>F-250 Platinum</t>
  </si>
  <si>
    <t>F-350 Platinum</t>
  </si>
  <si>
    <t>F-450 Platinum</t>
  </si>
  <si>
    <t>F-250 Limited</t>
  </si>
  <si>
    <t>F-350 Limited</t>
  </si>
  <si>
    <t>F-450 Limited</t>
  </si>
  <si>
    <t>Taurus 2.0L T/C</t>
  </si>
  <si>
    <t>Taurus 3.5L T/C, 3.7L, 3.5L</t>
  </si>
  <si>
    <t>Transit</t>
  </si>
  <si>
    <t>XL Passenger Van</t>
  </si>
  <si>
    <t>XLT Passenger Van</t>
  </si>
  <si>
    <t>Transit CC-CA</t>
  </si>
  <si>
    <t>XL Passenger Wagon</t>
  </si>
  <si>
    <t>XLT Passenger Wagon</t>
  </si>
  <si>
    <t>Titanium Passenger Wagon</t>
  </si>
  <si>
    <t>Transit Connect 2.0L</t>
  </si>
  <si>
    <t>Transit Connect 2.5L DOHC</t>
  </si>
  <si>
    <t>Aviator Black Label</t>
  </si>
  <si>
    <t>2.7 L DOHC</t>
  </si>
  <si>
    <t>3.0 L T/C</t>
  </si>
  <si>
    <t>3.7 L DOHC</t>
  </si>
  <si>
    <t>Black Label</t>
  </si>
  <si>
    <t>Lincoln Corsair</t>
  </si>
  <si>
    <t>2020 future release</t>
  </si>
  <si>
    <t>MKC (2.0L T/C)</t>
  </si>
  <si>
    <t>MKC (2.3L T/C)</t>
  </si>
  <si>
    <t>MKT 3.5L T/C</t>
  </si>
  <si>
    <t>MKT 3.7L</t>
  </si>
  <si>
    <t>3.0L T/C</t>
  </si>
  <si>
    <t>Hybrid Reserve</t>
  </si>
  <si>
    <t>Nautilus 2.0L T/C</t>
  </si>
  <si>
    <t>Nautilus 2.7L</t>
  </si>
  <si>
    <t>Nautilus Black Label</t>
  </si>
  <si>
    <t>Navigator 3.5L T/C</t>
  </si>
  <si>
    <t>Navigator Black Label</t>
  </si>
  <si>
    <t>Encore FWD and AWD</t>
  </si>
  <si>
    <t>Encore GX ST</t>
  </si>
  <si>
    <t xml:space="preserve">Envision 2.0 Turbo (US Engine) </t>
  </si>
  <si>
    <t>Envision 2.5L engine</t>
  </si>
  <si>
    <t>Regal Avenir</t>
  </si>
  <si>
    <t>Regal FWD &amp; AWD</t>
  </si>
  <si>
    <t>Regal GS</t>
  </si>
  <si>
    <t>Regal Sportback</t>
  </si>
  <si>
    <t>Essence</t>
  </si>
  <si>
    <t>Preferred</t>
  </si>
  <si>
    <t>Avenir</t>
  </si>
  <si>
    <t>Regal TourX</t>
  </si>
  <si>
    <t xml:space="preserve">Regal TourX </t>
  </si>
  <si>
    <t>Esssence AWD</t>
  </si>
  <si>
    <t>Luxury</t>
  </si>
  <si>
    <t>Premium luxury</t>
  </si>
  <si>
    <t>Premium Luxury</t>
  </si>
  <si>
    <t>CT6-V</t>
  </si>
  <si>
    <t>CTS-V Sport</t>
  </si>
  <si>
    <t>Standard</t>
  </si>
  <si>
    <t>All-New Corvette</t>
  </si>
  <si>
    <t>All-New Silverado HD</t>
  </si>
  <si>
    <t>All-New Trailblazer</t>
  </si>
  <si>
    <t>1LT</t>
  </si>
  <si>
    <t>2LT</t>
  </si>
  <si>
    <t>3LT</t>
  </si>
  <si>
    <t>RS</t>
  </si>
  <si>
    <t>Premier</t>
  </si>
  <si>
    <t>LT</t>
  </si>
  <si>
    <t>LS</t>
  </si>
  <si>
    <t>LT1</t>
  </si>
  <si>
    <t>ZL1</t>
  </si>
  <si>
    <t xml:space="preserve">Camaro </t>
  </si>
  <si>
    <t>Automatic Transmission</t>
  </si>
  <si>
    <t>Manual Transmission</t>
  </si>
  <si>
    <t>Base</t>
  </si>
  <si>
    <t>WT</t>
  </si>
  <si>
    <t>Z71</t>
  </si>
  <si>
    <t>ZR2</t>
  </si>
  <si>
    <t>Stingray 1LT</t>
  </si>
  <si>
    <t>Stingray 2LT</t>
  </si>
  <si>
    <t>Stingray 3LT</t>
  </si>
  <si>
    <t>Cruz Sedan Diesel</t>
  </si>
  <si>
    <t>Cruze Hatchback</t>
  </si>
  <si>
    <t>Cruze Sedan</t>
  </si>
  <si>
    <t>Express Cargo</t>
  </si>
  <si>
    <t>Express Cutaway</t>
  </si>
  <si>
    <t>Express Passenger</t>
  </si>
  <si>
    <t>Impala (VIN=2)</t>
  </si>
  <si>
    <t>Low Cab Forward</t>
  </si>
  <si>
    <t xml:space="preserve">Malibu </t>
  </si>
  <si>
    <t>LT and RS</t>
  </si>
  <si>
    <t>LTD</t>
  </si>
  <si>
    <t>(VIN=1)</t>
  </si>
  <si>
    <t>(VIN=2)</t>
  </si>
  <si>
    <t>High Country</t>
  </si>
  <si>
    <t>LTZ</t>
  </si>
  <si>
    <t>LT Trail Boss</t>
  </si>
  <si>
    <t>RST</t>
  </si>
  <si>
    <t>Custom Trail Boss</t>
  </si>
  <si>
    <t>Custom</t>
  </si>
  <si>
    <t>Work Truck</t>
  </si>
  <si>
    <t>3500 Chassis Cab</t>
  </si>
  <si>
    <t>Chassis Cabs 4500 HD/5500 HD/6500 HD</t>
  </si>
  <si>
    <t>Silverado HD</t>
  </si>
  <si>
    <t>LS Sedan</t>
  </si>
  <si>
    <t>LT Hatch</t>
  </si>
  <si>
    <t>LT Sedan</t>
  </si>
  <si>
    <t>Premier Hatch</t>
  </si>
  <si>
    <t>Premier Sedan</t>
  </si>
  <si>
    <t>Sonic Automatic</t>
  </si>
  <si>
    <t>Sonic Manual Transmission</t>
  </si>
  <si>
    <t>Activ</t>
  </si>
  <si>
    <t>LT Cloth</t>
  </si>
  <si>
    <t>LT Leather</t>
  </si>
  <si>
    <t>SLE &amp; SLT</t>
  </si>
  <si>
    <t>Fisrt Ever Acadia AT4</t>
  </si>
  <si>
    <t>AWD Denali</t>
  </si>
  <si>
    <t>Denali</t>
  </si>
  <si>
    <t>All Terrain</t>
  </si>
  <si>
    <t>4WD Crew SLE Short Box 8 SP Auto</t>
  </si>
  <si>
    <t>Denali 4WD Crew SWB 6 SP Auto</t>
  </si>
  <si>
    <t xml:space="preserve">Next Generation Sierra HD </t>
  </si>
  <si>
    <t>Savana Cargo</t>
  </si>
  <si>
    <t>Savana Cutaway</t>
  </si>
  <si>
    <t>Savana Passenger</t>
  </si>
  <si>
    <t xml:space="preserve">Sierra </t>
  </si>
  <si>
    <t>SLE, Elevation &amp; SLT</t>
  </si>
  <si>
    <t>AT4</t>
  </si>
  <si>
    <t>Sierra 1500 Limited</t>
  </si>
  <si>
    <t>Sierra Heavy Duty</t>
  </si>
  <si>
    <t>HD AT4</t>
  </si>
  <si>
    <t>HD Denali</t>
  </si>
  <si>
    <t xml:space="preserve">Terrain </t>
  </si>
  <si>
    <t>MDX</t>
  </si>
  <si>
    <t>Technology Package</t>
  </si>
  <si>
    <t>Advance Package</t>
  </si>
  <si>
    <t>Entertainment package</t>
  </si>
  <si>
    <t>A-Spec</t>
  </si>
  <si>
    <t>AWD</t>
  </si>
  <si>
    <t>2WD</t>
  </si>
  <si>
    <t xml:space="preserve">MDX </t>
  </si>
  <si>
    <t>PMC Edition</t>
  </si>
  <si>
    <t xml:space="preserve">NSX </t>
  </si>
  <si>
    <t>RDX</t>
  </si>
  <si>
    <t>2WD A-Spec</t>
  </si>
  <si>
    <t>AWD A-Spec</t>
  </si>
  <si>
    <t>RLX</t>
  </si>
  <si>
    <t>TLX</t>
  </si>
  <si>
    <t>FWD</t>
  </si>
  <si>
    <t>FWD A-Spec</t>
  </si>
  <si>
    <t>EX</t>
  </si>
  <si>
    <t>EX-L</t>
  </si>
  <si>
    <t xml:space="preserve">Accord </t>
  </si>
  <si>
    <t xml:space="preserve">Accord  </t>
  </si>
  <si>
    <t>2.0T Sport Touring</t>
  </si>
  <si>
    <t>Civic</t>
  </si>
  <si>
    <t>5Dr</t>
  </si>
  <si>
    <t>2D</t>
  </si>
  <si>
    <t>4D (VIN = 1, 4, 5)</t>
  </si>
  <si>
    <t>4D (VIN = 2)</t>
  </si>
  <si>
    <t>4D (VIN = J)</t>
  </si>
  <si>
    <t>5Dr Hatchback Sport</t>
  </si>
  <si>
    <t>Civic Coupe</t>
  </si>
  <si>
    <t>Civic Hatchback</t>
  </si>
  <si>
    <t>Sport Touring</t>
  </si>
  <si>
    <t>Civic Sedan</t>
  </si>
  <si>
    <t>Civic Si</t>
  </si>
  <si>
    <t>Civic Type R</t>
  </si>
  <si>
    <t>Fuel Cell</t>
  </si>
  <si>
    <t>Plug-In TRG</t>
  </si>
  <si>
    <t>CR-V</t>
  </si>
  <si>
    <t>2WD (VIN=1, 4, 5)</t>
  </si>
  <si>
    <t>2WD (VIN=2)</t>
  </si>
  <si>
    <t>4WD</t>
  </si>
  <si>
    <t>4WD (VIN=2)</t>
  </si>
  <si>
    <t>4WD (VIN=J)</t>
  </si>
  <si>
    <t>CR-V Hybrid</t>
  </si>
  <si>
    <t xml:space="preserve">Fit </t>
  </si>
  <si>
    <t>(VIN= 1, 4,5)</t>
  </si>
  <si>
    <t>(VIN=3)</t>
  </si>
  <si>
    <t xml:space="preserve">HR-V </t>
  </si>
  <si>
    <t>Elite</t>
  </si>
  <si>
    <t>Passport</t>
  </si>
  <si>
    <t xml:space="preserve"> FWD and AWD</t>
  </si>
  <si>
    <t>Pilot</t>
  </si>
  <si>
    <t xml:space="preserve">Pilot </t>
  </si>
  <si>
    <t>2WD and AWD</t>
  </si>
  <si>
    <t>RTL</t>
  </si>
  <si>
    <t>RTL-E</t>
  </si>
  <si>
    <t>Black Edition</t>
  </si>
  <si>
    <t>Ridgeline  FWD and AWD</t>
  </si>
  <si>
    <t>SE Sedan</t>
  </si>
  <si>
    <t>Eco</t>
  </si>
  <si>
    <t>SE (VIN=5)</t>
  </si>
  <si>
    <t>SE Exists. See data</t>
  </si>
  <si>
    <t>SE (VIN=K)</t>
  </si>
  <si>
    <t>Value Edition</t>
  </si>
  <si>
    <t>N Line</t>
  </si>
  <si>
    <t>Genesis G70</t>
  </si>
  <si>
    <t>Ioniq Electric</t>
  </si>
  <si>
    <t>Data corresponds to SE?</t>
  </si>
  <si>
    <t>Blue</t>
  </si>
  <si>
    <t>Limited 2.0T</t>
  </si>
  <si>
    <t>Limited SEL</t>
  </si>
  <si>
    <t>Ioniq Plug-In Hybrid</t>
  </si>
  <si>
    <t>SEL Plus</t>
  </si>
  <si>
    <t>EV Limited FWD</t>
  </si>
  <si>
    <t>EV SEL FWD</t>
  </si>
  <si>
    <t>EV Ultimate FWD</t>
  </si>
  <si>
    <t>Iron Man Edition FWD</t>
  </si>
  <si>
    <t>Limited AWD</t>
  </si>
  <si>
    <t>SE FWD</t>
  </si>
  <si>
    <t>SEL AWD</t>
  </si>
  <si>
    <t>Ultimate AWD</t>
  </si>
  <si>
    <t>Nexo Fuel Cell</t>
  </si>
  <si>
    <t>SEL 2.0T</t>
  </si>
  <si>
    <t>Limited 2.0T FWD AWD</t>
  </si>
  <si>
    <t>SE 2.4 FWD</t>
  </si>
  <si>
    <t>XL Limited Ultimate AWD</t>
  </si>
  <si>
    <t>XL Limited Ultimate FWD</t>
  </si>
  <si>
    <t>Plug-in Hybrid Limited</t>
  </si>
  <si>
    <t>Value</t>
  </si>
  <si>
    <t>Night AWD</t>
  </si>
  <si>
    <t>Night FWD</t>
  </si>
  <si>
    <t>SEL FWD</t>
  </si>
  <si>
    <t>Sport AWD</t>
  </si>
  <si>
    <t>Ultimate</t>
  </si>
  <si>
    <t>2.0 Premium</t>
  </si>
  <si>
    <t>Turbo R-Spec</t>
  </si>
  <si>
    <t>Turbo</t>
  </si>
  <si>
    <t>Turbo Ultimate</t>
  </si>
  <si>
    <t>Veloster N</t>
  </si>
  <si>
    <t>Veloster R-Spec</t>
  </si>
  <si>
    <t>Data corresponds to Turbo R-Spec?</t>
  </si>
  <si>
    <t>Denim</t>
  </si>
  <si>
    <t>E-Pace</t>
  </si>
  <si>
    <t>Checkered Flag</t>
  </si>
  <si>
    <t xml:space="preserve">E-Pace </t>
  </si>
  <si>
    <t>R-Dynamic S</t>
  </si>
  <si>
    <t>HSE</t>
  </si>
  <si>
    <t>F Pace</t>
  </si>
  <si>
    <t>25 T Premium</t>
  </si>
  <si>
    <t>F-Pace</t>
  </si>
  <si>
    <t>Premium</t>
  </si>
  <si>
    <t>Prestige</t>
  </si>
  <si>
    <t>R-Sport</t>
  </si>
  <si>
    <t>Portfolio</t>
  </si>
  <si>
    <t>300 Sport</t>
  </si>
  <si>
    <t>SVR</t>
  </si>
  <si>
    <t>30t R Sport</t>
  </si>
  <si>
    <t>F-Type</t>
  </si>
  <si>
    <t>Check which 2020 models are. Can't find them</t>
  </si>
  <si>
    <t>SVR AWD Coupe</t>
  </si>
  <si>
    <t>I Pace</t>
  </si>
  <si>
    <t>EV400 HSE</t>
  </si>
  <si>
    <t>EV400 SE</t>
  </si>
  <si>
    <t>I-Pace</t>
  </si>
  <si>
    <t>XE</t>
  </si>
  <si>
    <t>XF</t>
  </si>
  <si>
    <t>Premium Sedan</t>
  </si>
  <si>
    <t>Prestige Sedan</t>
  </si>
  <si>
    <t>Checkered Flag Edition Sedan</t>
  </si>
  <si>
    <t>S Sedan</t>
  </si>
  <si>
    <t>Prestige Sportbrake</t>
  </si>
  <si>
    <t>S Sportbrake</t>
  </si>
  <si>
    <t>XJ</t>
  </si>
  <si>
    <t>L Porfolio AWD</t>
  </si>
  <si>
    <t xml:space="preserve">R Sport AWD </t>
  </si>
  <si>
    <t>Defender</t>
  </si>
  <si>
    <t>110 S</t>
  </si>
  <si>
    <t>110 SE</t>
  </si>
  <si>
    <t>110 HSE</t>
  </si>
  <si>
    <t>110 X</t>
  </si>
  <si>
    <t>90 First Edition</t>
  </si>
  <si>
    <t>110 First Edition</t>
  </si>
  <si>
    <t>Discovery</t>
  </si>
  <si>
    <t>HSE Luxury</t>
  </si>
  <si>
    <t>New Landmark Edition</t>
  </si>
  <si>
    <t>R-Dynamic SE</t>
  </si>
  <si>
    <t>R-Dynamic HSE</t>
  </si>
  <si>
    <t xml:space="preserve">Land Rover </t>
  </si>
  <si>
    <t>Range Rover</t>
  </si>
  <si>
    <t>P525 HSE</t>
  </si>
  <si>
    <t>Autobiography</t>
  </si>
  <si>
    <t>SVAutobiography Dynamic</t>
  </si>
  <si>
    <t>PHEV</t>
  </si>
  <si>
    <t>Super Charged</t>
  </si>
  <si>
    <t>First Edition</t>
  </si>
  <si>
    <t>Range Rover Sport</t>
  </si>
  <si>
    <t>HST</t>
  </si>
  <si>
    <t>HSE Dynamic</t>
  </si>
  <si>
    <t>Autobiography Dynamic</t>
  </si>
  <si>
    <t>Super Charge Dynamic</t>
  </si>
  <si>
    <t>Range Rover Velar</t>
  </si>
  <si>
    <t>SVAutobiography Dynamic Edition</t>
  </si>
  <si>
    <t>https://www.beyerkia.com/new-vehicles/</t>
  </si>
  <si>
    <t>FE</t>
  </si>
  <si>
    <t>LXS</t>
  </si>
  <si>
    <t>GT-Line</t>
  </si>
  <si>
    <t>GT Manual</t>
  </si>
  <si>
    <t>Touring Special Edition</t>
  </si>
  <si>
    <t>EX Premium</t>
  </si>
  <si>
    <t>Niro PHEV</t>
  </si>
  <si>
    <t>Special Edition</t>
  </si>
  <si>
    <t>SX</t>
  </si>
  <si>
    <t>SX  TURBO</t>
  </si>
  <si>
    <t>Optima Hybrid</t>
  </si>
  <si>
    <t>Optima Plug-In Hybrid</t>
  </si>
  <si>
    <t>Rio 5-Door</t>
  </si>
  <si>
    <t>S V6</t>
  </si>
  <si>
    <t>3.3L</t>
  </si>
  <si>
    <t>X-Line</t>
  </si>
  <si>
    <t>GT-Line Turbo</t>
  </si>
  <si>
    <t>1.6L</t>
  </si>
  <si>
    <t xml:space="preserve">Sportage </t>
  </si>
  <si>
    <t>SX Turbo</t>
  </si>
  <si>
    <t>GT1</t>
  </si>
  <si>
    <t>GT2</t>
  </si>
  <si>
    <t>V6</t>
  </si>
  <si>
    <t>Centenario</t>
  </si>
  <si>
    <t>Centenario Roadster</t>
  </si>
  <si>
    <t>Sián FKP 37</t>
  </si>
  <si>
    <t>CX-30</t>
  </si>
  <si>
    <t>Mazda3 (VIN=3)</t>
  </si>
  <si>
    <t>Mazda3 (VIN=J)</t>
  </si>
  <si>
    <t>Mazda3 Hatchback</t>
  </si>
  <si>
    <t>Mazda3 Sedan</t>
  </si>
  <si>
    <t>MX-5  Miata RF</t>
  </si>
  <si>
    <t>A-Class Sedan</t>
  </si>
  <si>
    <t>A 220 Sedan</t>
  </si>
  <si>
    <t>A 220 4Matic Sedan</t>
  </si>
  <si>
    <t>AMG A 35 4Matic Sedan</t>
  </si>
  <si>
    <t xml:space="preserve">AMG </t>
  </si>
  <si>
    <t>G 63 SUV</t>
  </si>
  <si>
    <t>AMG GT 4-Door Coupe</t>
  </si>
  <si>
    <t>AMG GT 53 4-door Coupe</t>
  </si>
  <si>
    <t>AMG GT 63 4-door Coupe</t>
  </si>
  <si>
    <t>AMG GT 63 S 4-door Coupe</t>
  </si>
  <si>
    <t>AMG GT Coupe (AMG GT/AMG GT S/AMG GT R/ AMG GT C)</t>
  </si>
  <si>
    <t>ok (Except GT S not available)</t>
  </si>
  <si>
    <t>AMG GT Roadster (AMG GT/ AMG GT R/ AMG GT C)</t>
  </si>
  <si>
    <t>AMG One</t>
  </si>
  <si>
    <t>Future vehicle, 2020?</t>
  </si>
  <si>
    <t>C-Class Cabriolet</t>
  </si>
  <si>
    <t>AMG C 43 Cabriolet</t>
  </si>
  <si>
    <t>AMG C 63 Cabriolet</t>
  </si>
  <si>
    <t>AMG C 63 S Cabriolet</t>
  </si>
  <si>
    <t xml:space="preserve">C-Class Cabriolet </t>
  </si>
  <si>
    <t>C 300 Cabriolet</t>
  </si>
  <si>
    <t>C 300 4Matic Cabriolet</t>
  </si>
  <si>
    <t>C-Class Coupe</t>
  </si>
  <si>
    <t>AMG C 43 Coupe</t>
  </si>
  <si>
    <t>AMG C 63 Coupe</t>
  </si>
  <si>
    <t>AMG C 63 S Coupe</t>
  </si>
  <si>
    <t xml:space="preserve">C-Class Coupe </t>
  </si>
  <si>
    <t>C 300 Coupe</t>
  </si>
  <si>
    <t>C 300 4Matic Coupe</t>
  </si>
  <si>
    <t>C-Class Sedan</t>
  </si>
  <si>
    <t>AMG C 43 Sedan</t>
  </si>
  <si>
    <t>AMG C 63 Sedan</t>
  </si>
  <si>
    <t>AMG C 63 S Sedan</t>
  </si>
  <si>
    <t xml:space="preserve">C-Class Sedan </t>
  </si>
  <si>
    <t>C 300 Sedan</t>
  </si>
  <si>
    <t>C 300 4Matic Sedan</t>
  </si>
  <si>
    <t>C-Class Sedan (C300/C300-4M VIN=A)</t>
  </si>
  <si>
    <t>CLA</t>
  </si>
  <si>
    <t>AMG CLA 35 Coupe</t>
  </si>
  <si>
    <t>AMG CLA 45 Coupe</t>
  </si>
  <si>
    <t>CLA Coupe</t>
  </si>
  <si>
    <t>250 Coupe</t>
  </si>
  <si>
    <t>250 4Matic Coupe</t>
  </si>
  <si>
    <t>CLS</t>
  </si>
  <si>
    <t>AMG CLS 53 Coupe</t>
  </si>
  <si>
    <t>CLS Coupe</t>
  </si>
  <si>
    <t>450 Coupe</t>
  </si>
  <si>
    <t>450 4Matic Coupe</t>
  </si>
  <si>
    <t>E-Class Cabriolet (E450/E450-4M/AMG
E53)</t>
  </si>
  <si>
    <t>E-Class Coupe (E450/E450-4M/AMG
E53)</t>
  </si>
  <si>
    <t>E-Class Sedan</t>
  </si>
  <si>
    <t>AMG E 53 Sedan</t>
  </si>
  <si>
    <t>AMG E 63 S Sedan</t>
  </si>
  <si>
    <t xml:space="preserve">E-Class Sedan </t>
  </si>
  <si>
    <t>E 350 Sedan</t>
  </si>
  <si>
    <t>E 350 4Matic Sedan</t>
  </si>
  <si>
    <t>E 450 4Matic Sedan</t>
  </si>
  <si>
    <t>E-Class Wagon</t>
  </si>
  <si>
    <t>AMG E 63 S Wagon</t>
  </si>
  <si>
    <t>E 450 4Matic Wagon</t>
  </si>
  <si>
    <t>EQC 400 SUV</t>
  </si>
  <si>
    <t>G 550</t>
  </si>
  <si>
    <t>GLA</t>
  </si>
  <si>
    <t>250 SUV</t>
  </si>
  <si>
    <t>250 4-Matic SUV</t>
  </si>
  <si>
    <t>GLB</t>
  </si>
  <si>
    <t>GLC</t>
  </si>
  <si>
    <t>300 4-Matic Coupe</t>
  </si>
  <si>
    <t>300 SUV</t>
  </si>
  <si>
    <t>300 4-Matic SUV</t>
  </si>
  <si>
    <t>350e 4-Matic SUV</t>
  </si>
  <si>
    <t>AMG GLC 43 SUV</t>
  </si>
  <si>
    <t>AMG GLC 63 SUV</t>
  </si>
  <si>
    <t>AMG GLC 43 Coupe</t>
  </si>
  <si>
    <t>AMG GLC 63 Coupe</t>
  </si>
  <si>
    <t>AMG GLC 63 S Coupe</t>
  </si>
  <si>
    <t>GLE</t>
  </si>
  <si>
    <t>Coupe (GLE43-4M)</t>
  </si>
  <si>
    <t>ok (but not 4M)</t>
  </si>
  <si>
    <t>Coupe (GLE63S)</t>
  </si>
  <si>
    <t>350 SUV</t>
  </si>
  <si>
    <t>350 4Matic SUV</t>
  </si>
  <si>
    <t>450 4Matic SUV</t>
  </si>
  <si>
    <t>580 4Matic SUV</t>
  </si>
  <si>
    <t>SUV (GLE400-4M/GLE43-4M)</t>
  </si>
  <si>
    <t>AMG GLE SUV (GLE63/GLE63S)</t>
  </si>
  <si>
    <t>AMG GLE 43 SUV</t>
  </si>
  <si>
    <t>GLS</t>
  </si>
  <si>
    <t>580 SUV</t>
  </si>
  <si>
    <t>SUV (GLS450-4M)</t>
  </si>
  <si>
    <t>SUV (GLS550-4M)</t>
  </si>
  <si>
    <t>SUV (GLS63)</t>
  </si>
  <si>
    <t>Mercedes-Maybach</t>
  </si>
  <si>
    <t>S 560 4Matic Sedan</t>
  </si>
  <si>
    <t>S 650 Sedan</t>
  </si>
  <si>
    <t>S-Class</t>
  </si>
  <si>
    <t>AMG S 63 Coupe</t>
  </si>
  <si>
    <t xml:space="preserve">S-Class Cabriolet  </t>
  </si>
  <si>
    <t>S 560 Cabriolet</t>
  </si>
  <si>
    <t>AMG S 63 Cabriolet</t>
  </si>
  <si>
    <t xml:space="preserve">S-Class Coupe </t>
  </si>
  <si>
    <t>S 560 4Matic Coupe</t>
  </si>
  <si>
    <t>S-Class Maybach</t>
  </si>
  <si>
    <t>S-Class Sedan</t>
  </si>
  <si>
    <t>AMG S 63 Sedan</t>
  </si>
  <si>
    <t>S 450 Sedan</t>
  </si>
  <si>
    <t>S 450 4Matic Sedan</t>
  </si>
  <si>
    <t>S 560 Sedan</t>
  </si>
  <si>
    <t>S 560e Sedan</t>
  </si>
  <si>
    <t xml:space="preserve">SL Roadster </t>
  </si>
  <si>
    <t>SL 450 Roadster</t>
  </si>
  <si>
    <t>SL 550 Roadster</t>
  </si>
  <si>
    <t xml:space="preserve">SLC Roadster </t>
  </si>
  <si>
    <t xml:space="preserve">SLC 300 Roadster </t>
  </si>
  <si>
    <t>AMG SLC 43 Roadster</t>
  </si>
  <si>
    <t xml:space="preserve">Smart electric </t>
  </si>
  <si>
    <t>Doesn't appear in the website!</t>
  </si>
  <si>
    <t xml:space="preserve">Eclipse Cross </t>
  </si>
  <si>
    <t>ES 1.5T</t>
  </si>
  <si>
    <t>LE 1.5T</t>
  </si>
  <si>
    <t>SE 1.5T</t>
  </si>
  <si>
    <t>SEL 1.5T</t>
  </si>
  <si>
    <t xml:space="preserve">Mirage </t>
  </si>
  <si>
    <t>ES</t>
  </si>
  <si>
    <t>LE</t>
  </si>
  <si>
    <t>Mirage G4</t>
  </si>
  <si>
    <t xml:space="preserve">Outlander </t>
  </si>
  <si>
    <t>ES 2.4</t>
  </si>
  <si>
    <t>SE 2.4</t>
  </si>
  <si>
    <t>LE 2.4</t>
  </si>
  <si>
    <t>SP 2.4</t>
  </si>
  <si>
    <t>SEL 2.4</t>
  </si>
  <si>
    <t>GT 3.0 S-AWC</t>
  </si>
  <si>
    <t>Outlander PHEV</t>
  </si>
  <si>
    <t>SEL S-AWC</t>
  </si>
  <si>
    <t>GT S-AWC</t>
  </si>
  <si>
    <t>Outlander Sport</t>
  </si>
  <si>
    <t>2.0 SE</t>
  </si>
  <si>
    <t>2.0 ES</t>
  </si>
  <si>
    <t>2.0 SP</t>
  </si>
  <si>
    <t xml:space="preserve">Outlander Sport </t>
  </si>
  <si>
    <t>2.4 GT 2WD</t>
  </si>
  <si>
    <t>2.0 BE</t>
  </si>
  <si>
    <t>3.0t PURE and PURE AWD</t>
  </si>
  <si>
    <t>3.0t LUXE and LUXE AWD</t>
  </si>
  <si>
    <t>Edition 30 and Edition 30 AWD</t>
  </si>
  <si>
    <t>3.0t Sport and 3.0t Sport AWD</t>
  </si>
  <si>
    <t>Red Sport 400 and Red Sport 400 AWD</t>
  </si>
  <si>
    <t>Q50 4CYL 6CYL</t>
  </si>
  <si>
    <t>Q60</t>
  </si>
  <si>
    <t>Q60 4CYL 6CYL</t>
  </si>
  <si>
    <t>Pure and Luxe / (AWD Option)</t>
  </si>
  <si>
    <t>Pure, Luxe, Essential, Sensory and Autograph / (AWD option)</t>
  </si>
  <si>
    <t>QX60 4CYL 6CYL</t>
  </si>
  <si>
    <t>Luxe (4WD Option) and Limited 4WD</t>
  </si>
  <si>
    <t>50th Anniversary</t>
  </si>
  <si>
    <t>Nismo</t>
  </si>
  <si>
    <t>Altima</t>
  </si>
  <si>
    <t>S (FWD)</t>
  </si>
  <si>
    <t>SR (FWD)</t>
  </si>
  <si>
    <t>SR VC-Turbo (FWD)</t>
  </si>
  <si>
    <t>S (AWD)</t>
  </si>
  <si>
    <t>SR (AWD)</t>
  </si>
  <si>
    <t>SV (AWD)</t>
  </si>
  <si>
    <t>SV (2WD and 4WD)</t>
  </si>
  <si>
    <t>SL (2WD and 4WD)</t>
  </si>
  <si>
    <t>Platinum (2WD and 4WD)</t>
  </si>
  <si>
    <t>Platinum Reserve (2WD and 4WD)</t>
  </si>
  <si>
    <t>Track Edition</t>
  </si>
  <si>
    <t>SV</t>
  </si>
  <si>
    <t>SR</t>
  </si>
  <si>
    <t>S Plus</t>
  </si>
  <si>
    <t>SV Plus</t>
  </si>
  <si>
    <t>SL Plus</t>
  </si>
  <si>
    <t>Leaf EV</t>
  </si>
  <si>
    <t>Same models as Leaf available</t>
  </si>
  <si>
    <t>Platinum Reserve</t>
  </si>
  <si>
    <t>S (AWD and FWD)</t>
  </si>
  <si>
    <t>SV (AWD and FWD)</t>
  </si>
  <si>
    <t>SL (AWD and FWD)</t>
  </si>
  <si>
    <t>NV Cargo</t>
  </si>
  <si>
    <t>1500 Cargo</t>
  </si>
  <si>
    <t>2500HD Cargo</t>
  </si>
  <si>
    <t>3500HD Cargo</t>
  </si>
  <si>
    <t>Is it NV200 Compact Cargo?</t>
  </si>
  <si>
    <t>NV200 Compact Cargo</t>
  </si>
  <si>
    <t>NV200 Passenger</t>
  </si>
  <si>
    <t>SV Rock Creek Edition</t>
  </si>
  <si>
    <t>SL Rock Creek Edition</t>
  </si>
  <si>
    <t>Rogue Sport AWD FWD</t>
  </si>
  <si>
    <t>King Cab/Crew Cab/4x2/4x4</t>
  </si>
  <si>
    <t>Titan XD Pickup</t>
  </si>
  <si>
    <t>S (Manual)</t>
  </si>
  <si>
    <t>S (Automatic)</t>
  </si>
  <si>
    <t>SV (Automatic)</t>
  </si>
  <si>
    <t>SR (Automatic)</t>
  </si>
  <si>
    <t>718 Boxter</t>
  </si>
  <si>
    <t>GT 4</t>
  </si>
  <si>
    <t>718 Spider</t>
  </si>
  <si>
    <t>4 Cabriolet</t>
  </si>
  <si>
    <t>S Cabriolet</t>
  </si>
  <si>
    <t>4S</t>
  </si>
  <si>
    <t>4S Cabriolet</t>
  </si>
  <si>
    <t>GTS</t>
  </si>
  <si>
    <t>GTS Cabriolet</t>
  </si>
  <si>
    <t>4 GTS</t>
  </si>
  <si>
    <t>4 GTS Cabriolet</t>
  </si>
  <si>
    <t>Data corresponds to 718 Boxter?</t>
  </si>
  <si>
    <t>E-Hybrid</t>
  </si>
  <si>
    <t>Turbo S E-Hybrid</t>
  </si>
  <si>
    <t>E-Hybrid Coupe</t>
  </si>
  <si>
    <t>S Coupe</t>
  </si>
  <si>
    <t>Turbo Coupe</t>
  </si>
  <si>
    <t>Turbo S E-Hybrid Coupe</t>
  </si>
  <si>
    <t>10 years edition</t>
  </si>
  <si>
    <t>4 10 years edition</t>
  </si>
  <si>
    <t>4 Sport Turismo</t>
  </si>
  <si>
    <t>4 Executive</t>
  </si>
  <si>
    <t>4S Sport Turismo</t>
  </si>
  <si>
    <t>4S Executive</t>
  </si>
  <si>
    <t>GTS Sport Turismo</t>
  </si>
  <si>
    <t>Turbo Sport Turismo</t>
  </si>
  <si>
    <t>Turbo Executive</t>
  </si>
  <si>
    <t>4 E-Hybrid</t>
  </si>
  <si>
    <t>4 E-Hybrid 10 Years Edition</t>
  </si>
  <si>
    <t>4 E-Hybrid Sport Turismo</t>
  </si>
  <si>
    <t>4 E-Hybrid Executive</t>
  </si>
  <si>
    <t>Turbo S E-Hybrid Sport Turismo</t>
  </si>
  <si>
    <t>Turbo S E-Hybrid Executive</t>
  </si>
  <si>
    <t>Taycan</t>
  </si>
  <si>
    <t>Turbo S</t>
  </si>
  <si>
    <t>Black Badge</t>
  </si>
  <si>
    <t>Phantom EWB</t>
  </si>
  <si>
    <t>2020 BRZ tS</t>
  </si>
  <si>
    <t>2020 WRX STI Series</t>
  </si>
  <si>
    <t>Model  3 (2018)</t>
  </si>
  <si>
    <t>ok - year?</t>
  </si>
  <si>
    <t>Model S (2019)</t>
  </si>
  <si>
    <t>Model X (2018)</t>
  </si>
  <si>
    <t>350 F Sport</t>
  </si>
  <si>
    <t>350 Luxury</t>
  </si>
  <si>
    <t>350 Ultra Luxury</t>
  </si>
  <si>
    <t>300h</t>
  </si>
  <si>
    <t>300h Luxury</t>
  </si>
  <si>
    <t>300h Ultra Luxury</t>
  </si>
  <si>
    <t>GS</t>
  </si>
  <si>
    <t>GX</t>
  </si>
  <si>
    <t>460 Premium</t>
  </si>
  <si>
    <t>460 Luxury</t>
  </si>
  <si>
    <t>300 /(AWD Option)</t>
  </si>
  <si>
    <t>300 F Sport /(AWD Option)</t>
  </si>
  <si>
    <t>300 F Sport RWD Black Line Special Ed</t>
  </si>
  <si>
    <t>300 F Sport AWD Black Line Special Ed</t>
  </si>
  <si>
    <t>350 F Sport Black Line Special Ed</t>
  </si>
  <si>
    <t>LC</t>
  </si>
  <si>
    <t>Inspiration Series</t>
  </si>
  <si>
    <t>500h</t>
  </si>
  <si>
    <t>LC Hybrid</t>
  </si>
  <si>
    <t>500 F Sport</t>
  </si>
  <si>
    <t>LS Hybrid</t>
  </si>
  <si>
    <t>570 (Two-row and Three-row)</t>
  </si>
  <si>
    <t>300 F Sport</t>
  </si>
  <si>
    <t>300 Luxury</t>
  </si>
  <si>
    <t>Black Line Special Edition</t>
  </si>
  <si>
    <t>NX Hybrid</t>
  </si>
  <si>
    <t>300 AWD</t>
  </si>
  <si>
    <t>300 AWD F Sport</t>
  </si>
  <si>
    <t>RX</t>
  </si>
  <si>
    <t>450h F Sport</t>
  </si>
  <si>
    <t>350L</t>
  </si>
  <si>
    <t>450h</t>
  </si>
  <si>
    <t>450hL</t>
  </si>
  <si>
    <t>RX Hybrid</t>
  </si>
  <si>
    <t>UX</t>
  </si>
  <si>
    <t>200 F Sport</t>
  </si>
  <si>
    <t>200 Luxury</t>
  </si>
  <si>
    <t>250h</t>
  </si>
  <si>
    <t>250h F Sport</t>
  </si>
  <si>
    <t>250h Luxury</t>
  </si>
  <si>
    <t>SR5</t>
  </si>
  <si>
    <t>SR5 Premium</t>
  </si>
  <si>
    <t>TRD Off-Road</t>
  </si>
  <si>
    <t>TRD Off-Road Premium</t>
  </si>
  <si>
    <t>Venture Special Edition</t>
  </si>
  <si>
    <t>Nightshade Edition</t>
  </si>
  <si>
    <t>TRD Pro</t>
  </si>
  <si>
    <t>XLE</t>
  </si>
  <si>
    <t>XSE</t>
  </si>
  <si>
    <t>TRD</t>
  </si>
  <si>
    <t>XSE V6</t>
  </si>
  <si>
    <t>XLE V6</t>
  </si>
  <si>
    <t>SE Nightshade Edition</t>
  </si>
  <si>
    <t>Camry All-wheel drive</t>
  </si>
  <si>
    <t>Hybrid LE</t>
  </si>
  <si>
    <t>SE CVT</t>
  </si>
  <si>
    <t>SE (6MT)</t>
  </si>
  <si>
    <t>Corolla  SE (VIN=J)</t>
  </si>
  <si>
    <t>Corolla Hatchback (VIN=J)</t>
  </si>
  <si>
    <t>Corolla LE (VIN=J)</t>
  </si>
  <si>
    <t>GR Supra</t>
  </si>
  <si>
    <t>3.0 Premium</t>
  </si>
  <si>
    <t>Launch Edition</t>
  </si>
  <si>
    <t>Heritage Edition</t>
  </si>
  <si>
    <t>Land Cruiser 200</t>
  </si>
  <si>
    <t>L Eco</t>
  </si>
  <si>
    <t>LE AWD-e</t>
  </si>
  <si>
    <t>XLE AWD-e</t>
  </si>
  <si>
    <t>Prius Hybrid</t>
  </si>
  <si>
    <t>Prius Prime Plug-In Hybrid</t>
  </si>
  <si>
    <t>Prius XLE Hybrid</t>
  </si>
  <si>
    <t>RAV 4</t>
  </si>
  <si>
    <t>XLE Premium</t>
  </si>
  <si>
    <t>Adventure</t>
  </si>
  <si>
    <t>Rav 4 Hybrid</t>
  </si>
  <si>
    <t>Rav 4 Limited AWD</t>
  </si>
  <si>
    <t>RAV 4 XLE AWD</t>
  </si>
  <si>
    <t>TRD Sport</t>
  </si>
  <si>
    <t>LE with Auto Access Seat</t>
  </si>
  <si>
    <t>XLE with Auto Access Seat</t>
  </si>
  <si>
    <t>Tacoma (VIN = 3)</t>
  </si>
  <si>
    <t>86 GT</t>
  </si>
  <si>
    <t>86 Hakone Edition</t>
  </si>
  <si>
    <t>1794 Edition</t>
  </si>
  <si>
    <t>Yaris Hatchback</t>
  </si>
  <si>
    <t>Atlas (2.0L)</t>
  </si>
  <si>
    <t>Atlas (3.6 L)</t>
  </si>
  <si>
    <t>Atlas Cross Sport</t>
  </si>
  <si>
    <t>2.0T</t>
  </si>
  <si>
    <t>S with 4Motion</t>
  </si>
  <si>
    <t>SE with 4Motion</t>
  </si>
  <si>
    <t>SE w/Technology with 4Motion</t>
  </si>
  <si>
    <t>SE w/Technology</t>
  </si>
  <si>
    <t>V6 SE w/Tech with 4Motion</t>
  </si>
  <si>
    <t>3.6 V6</t>
  </si>
  <si>
    <t>SEL with 4Motion</t>
  </si>
  <si>
    <t>V6 SEL with 4Motion</t>
  </si>
  <si>
    <t>V6 SEL R-Line with 4Motion</t>
  </si>
  <si>
    <t>Atlas V6 SEL , SE 4Motion</t>
  </si>
  <si>
    <t>SEL Premium</t>
  </si>
  <si>
    <t>Duplicated?</t>
  </si>
  <si>
    <t>TSI</t>
  </si>
  <si>
    <t>Golf (A8)</t>
  </si>
  <si>
    <t xml:space="preserve">BR </t>
  </si>
  <si>
    <t>Golf (M6)</t>
  </si>
  <si>
    <t>Golf GTI Autobahn, S, SE</t>
  </si>
  <si>
    <t>Golf GTI Automatic Transmission</t>
  </si>
  <si>
    <t>Golf GTI Manual Transmission</t>
  </si>
  <si>
    <t>Golf R Automatic Transmission</t>
  </si>
  <si>
    <t>Golf R Manual Transmission</t>
  </si>
  <si>
    <t>Golf SportWagen (A8)</t>
  </si>
  <si>
    <t>Golf SportWagen (M6)</t>
  </si>
  <si>
    <t>Jetta</t>
  </si>
  <si>
    <t>1.4T</t>
  </si>
  <si>
    <t>R-Line</t>
  </si>
  <si>
    <t>Is it R-Line?</t>
  </si>
  <si>
    <t>Jetta (A8)</t>
  </si>
  <si>
    <t>Jetta (M6)</t>
  </si>
  <si>
    <t>Jetta (SULEV) A8</t>
  </si>
  <si>
    <t>Jetta (SULEV) M6</t>
  </si>
  <si>
    <t>Jetta (ULEV) A8</t>
  </si>
  <si>
    <t>Autobahn</t>
  </si>
  <si>
    <t>Jetta GLI (A7)</t>
  </si>
  <si>
    <t>Jetta GLI (M6)</t>
  </si>
  <si>
    <t>Passat (2.0L)</t>
  </si>
  <si>
    <t>Passat (3.6L)</t>
  </si>
  <si>
    <t>SE R-Line Black</t>
  </si>
  <si>
    <t>SE R-Line Black with 4Motion</t>
  </si>
  <si>
    <t>SEL Premium R-Line with 4Motion</t>
  </si>
  <si>
    <t>CX40 Recharge</t>
  </si>
  <si>
    <t>ok - coming soon</t>
  </si>
  <si>
    <t>Momentum</t>
  </si>
  <si>
    <t>R-Design</t>
  </si>
  <si>
    <t>Inscription</t>
  </si>
  <si>
    <t>T8 Polestar Engineered</t>
  </si>
  <si>
    <t>S90 Auto</t>
  </si>
  <si>
    <t>Cross-Country</t>
  </si>
  <si>
    <t>V90</t>
  </si>
  <si>
    <t>Polestar Engineered</t>
  </si>
  <si>
    <t>XC90</t>
  </si>
  <si>
    <t>XC90 Excellence Aut (8vxl) FWD +
ERAD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</si>
</sst>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theme="1"/>
      <name val="Times New Roman"/>
      <family val="1"/>
    </font>
    <font>
      <b/>
      <sz val="10"/>
      <color rgb="FF000000"/>
      <name val="Times New Roman"/>
      <family val="1"/>
    </font>
    <font>
      <b/>
      <sz val="12"/>
      <color rgb="FF222222"/>
      <name val="Arial"/>
      <family val="2"/>
    </font>
    <font>
      <b/>
      <sz val="18"/>
      <color rgb="FF000000"/>
      <name val="Times New Roman"/>
      <family val="1"/>
    </font>
    <font>
      <b/>
      <sz val="12"/>
      <color rgb="FF000000"/>
      <name val="Times New Roman"/>
      <family val="1"/>
    </font>
    <font>
      <b/>
      <sz val="9"/>
      <color rgb="FF000000"/>
      <name val="Arial"/>
      <family val="2"/>
    </font>
    <font>
      <b/>
      <sz val="9"/>
      <color theme="1"/>
      <name val="Calibri"/>
      <family val="2"/>
    </font>
    <font>
      <sz val="9"/>
      <color rgb="FF000000"/>
      <name val="Times New Roman"/>
      <family val="1"/>
    </font>
    <font>
      <sz val="12"/>
      <color theme="1"/>
      <name val="Calibri"/>
      <family val="2"/>
    </font>
    <font>
      <sz val="10"/>
      <color rgb="FF000000"/>
      <name val="Helvetica Neue"/>
      <family val="2"/>
    </font>
    <font>
      <sz val="21"/>
      <color rgb="FF000000"/>
      <name val="Helvetica Neue"/>
      <family val="2"/>
    </font>
    <font>
      <sz val="13"/>
      <color rgb="FF000000"/>
      <name val="Helvetica Neue"/>
      <family val="2"/>
    </font>
    <font>
      <sz val="10"/>
      <color theme="1"/>
      <name val="Calibri"/>
      <family val="2"/>
    </font>
    <font>
      <sz val="10"/>
      <color rgb="FF000000"/>
      <name val="Times New Roman"/>
      <family val="1"/>
    </font>
    <font>
      <u/>
      <sz val="10"/>
      <color theme="10"/>
      <name val="Times New Roman"/>
      <family val="1"/>
    </font>
    <font>
      <sz val="10"/>
      <color rgb="FFFF0000"/>
      <name val="Times New Roman"/>
      <family val="1"/>
    </font>
    <font>
      <sz val="14"/>
      <color rgb="FF161718"/>
      <name val="Belleza"/>
    </font>
    <font>
      <sz val="15"/>
      <color rgb="FF2B2B2B"/>
      <name val="Helvetica Neue"/>
      <family val="2"/>
    </font>
    <font>
      <sz val="14"/>
      <color rgb="FF464646"/>
      <name val="Arial"/>
      <family val="2"/>
    </font>
    <font>
      <b/>
      <sz val="16"/>
      <color theme="1"/>
      <name val="Arial"/>
      <family val="2"/>
    </font>
    <font>
      <sz val="16"/>
      <color rgb="FF000000"/>
      <name val="Times New Roman"/>
      <family val="1"/>
    </font>
    <font>
      <b/>
      <sz val="16"/>
      <color rgb="FF000000"/>
      <name val="Times New Roman"/>
      <family val="1"/>
    </font>
    <font>
      <b/>
      <sz val="10"/>
      <color theme="1"/>
      <name val="Arial"/>
      <family val="2"/>
    </font>
    <font>
      <b/>
      <sz val="10"/>
      <color rgb="FF000000"/>
      <name val="Arial"/>
      <family val="2"/>
    </font>
    <font>
      <sz val="10"/>
      <color theme="1"/>
      <name val="Arial"/>
      <family val="2"/>
    </font>
    <font>
      <sz val="10"/>
      <name val="Times New Roman"/>
      <family val="1"/>
    </font>
    <font>
      <b/>
      <sz val="13"/>
      <color rgb="FF000000"/>
      <name val="Helvetica Neue"/>
      <family val="2"/>
    </font>
    <font>
      <b/>
      <sz val="16"/>
      <name val="Arial"/>
      <family val="2"/>
    </font>
    <font>
      <b/>
      <sz val="10"/>
      <name val="Arial"/>
      <family val="2"/>
    </font>
    <font>
      <sz val="10"/>
      <name val="Arial"/>
      <family val="2"/>
    </font>
    <font>
      <b/>
      <sz val="11"/>
      <color rgb="FF000000"/>
      <name val="Times New Roman"/>
      <family val="1"/>
    </font>
    <font>
      <b/>
      <sz val="11"/>
      <color theme="1"/>
      <name val="Times New Roman"/>
      <family val="1"/>
    </font>
    <font>
      <b/>
      <sz val="11"/>
      <color rgb="FF000000"/>
      <name val="Arial"/>
      <family val="2"/>
    </font>
    <font>
      <sz val="8"/>
      <name val="Times New Roman"/>
      <family val="1"/>
    </font>
    <font>
      <u/>
      <sz val="10"/>
      <color theme="11"/>
      <name val="Times New Roman"/>
      <family val="1"/>
    </font>
    <font>
      <b/>
      <sz val="12"/>
      <color rgb="FF000000"/>
      <name val="Times New Roman"/>
      <family val="1"/>
    </font>
    <font>
      <b/>
      <sz val="12"/>
      <color theme="1"/>
      <name val="Times New Roman"/>
      <family val="1"/>
    </font>
    <font>
      <sz val="11"/>
      <color theme="0"/>
      <name val="Calibri"/>
      <family val="2"/>
      <scheme val="minor"/>
    </font>
    <font>
      <sz val="11"/>
      <name val="Calibri"/>
      <family val="2"/>
      <scheme val="minor"/>
    </font>
    <font>
      <sz val="10"/>
      <color theme="1"/>
      <name val="Times New Roman"/>
      <family val="1"/>
    </font>
    <font>
      <sz val="10"/>
      <name val="Times New Roman"/>
      <family val="1"/>
    </font>
    <font>
      <sz val="10"/>
      <name val="Calibri"/>
      <family val="2"/>
      <scheme val="minor"/>
    </font>
    <font>
      <sz val="11"/>
      <color rgb="FF000000"/>
      <name val="Times New Roman"/>
      <family val="1"/>
    </font>
  </fonts>
  <fills count="16">
    <fill>
      <patternFill patternType="none"/>
    </fill>
    <fill>
      <patternFill patternType="gray125"/>
    </fill>
    <fill>
      <patternFill patternType="solid">
        <fgColor rgb="FF8DB3E2"/>
        <bgColor rgb="FF8DB3E2"/>
      </patternFill>
    </fill>
    <fill>
      <patternFill patternType="solid">
        <fgColor rgb="FF1155CC"/>
        <bgColor rgb="FF1155CC"/>
      </patternFill>
    </fill>
    <fill>
      <patternFill patternType="solid">
        <fgColor rgb="FFCFE2F3"/>
        <bgColor rgb="FFCFE2F3"/>
      </patternFill>
    </fill>
    <fill>
      <patternFill patternType="solid">
        <fgColor rgb="FFEEECE1"/>
        <bgColor rgb="FFEEECE1"/>
      </patternFill>
    </fill>
    <fill>
      <patternFill patternType="solid">
        <fgColor rgb="FFFFFF00"/>
        <bgColor rgb="FFFFFF00"/>
      </patternFill>
    </fill>
    <fill>
      <patternFill patternType="solid">
        <fgColor rgb="FFEAF1DD"/>
        <bgColor rgb="FFEAF1DD"/>
      </patternFill>
    </fill>
    <fill>
      <patternFill patternType="solid">
        <fgColor rgb="FFF2DBDB"/>
        <bgColor rgb="FFF2DBDB"/>
      </patternFill>
    </fill>
    <fill>
      <patternFill patternType="solid">
        <fgColor theme="6"/>
        <bgColor theme="6"/>
      </patternFill>
    </fill>
    <fill>
      <patternFill patternType="solid">
        <fgColor rgb="FFD9D9D9"/>
        <bgColor rgb="FFD9D9D9"/>
      </patternFill>
    </fill>
    <fill>
      <patternFill patternType="solid">
        <fgColor rgb="FFFFFF00"/>
        <bgColor indexed="64"/>
      </patternFill>
    </fill>
    <fill>
      <patternFill patternType="solid">
        <fgColor rgb="FFFFFF00"/>
        <bgColor rgb="FFEEECE1"/>
      </patternFill>
    </fill>
    <fill>
      <patternFill patternType="solid">
        <fgColor rgb="FFFFFF00"/>
        <bgColor rgb="FF1155CC"/>
      </patternFill>
    </fill>
    <fill>
      <patternFill patternType="solid">
        <fgColor theme="5" tint="0.39997558519241921"/>
        <bgColor indexed="65"/>
      </patternFill>
    </fill>
    <fill>
      <patternFill patternType="solid">
        <fgColor theme="6"/>
      </patternFill>
    </fill>
  </fills>
  <borders count="8">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s>
  <cellStyleXfs count="11">
    <xf numFmtId="0" fontId="0" fillId="0" borderId="0"/>
    <xf numFmtId="9" fontId="17"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 fillId="0" borderId="3"/>
    <xf numFmtId="0" fontId="2" fillId="14" borderId="0" applyNumberFormat="0" applyBorder="0" applyAlignment="0" applyProtection="0"/>
    <xf numFmtId="0" fontId="41" fillId="15" borderId="0" applyNumberFormat="0" applyBorder="0" applyAlignment="0" applyProtection="0"/>
  </cellStyleXfs>
  <cellXfs count="197">
    <xf numFmtId="0" fontId="0" fillId="0" borderId="0" xfId="0" applyAlignment="1">
      <alignment horizontal="left" vertical="top"/>
    </xf>
    <xf numFmtId="0" fontId="5" fillId="0" borderId="0" xfId="0" applyFont="1" applyAlignment="1">
      <alignment horizontal="left" vertical="top"/>
    </xf>
    <xf numFmtId="9" fontId="0" fillId="0" borderId="0" xfId="0" applyNumberFormat="1" applyAlignment="1">
      <alignment horizontal="left" vertical="top"/>
    </xf>
    <xf numFmtId="0" fontId="6" fillId="0" borderId="0" xfId="0" applyFont="1" applyAlignment="1">
      <alignment horizontal="center" vertical="top"/>
    </xf>
    <xf numFmtId="0" fontId="0" fillId="0" borderId="0" xfId="0" applyAlignment="1">
      <alignment horizontal="left"/>
    </xf>
    <xf numFmtId="0" fontId="0" fillId="0" borderId="1" xfId="0" applyBorder="1" applyAlignment="1">
      <alignment horizontal="left"/>
    </xf>
    <xf numFmtId="0" fontId="0" fillId="0" borderId="2" xfId="0" applyBorder="1" applyAlignment="1">
      <alignment horizontal="left" vertical="top"/>
    </xf>
    <xf numFmtId="0" fontId="0" fillId="0" borderId="2" xfId="0" applyBorder="1" applyAlignment="1">
      <alignment horizontal="left"/>
    </xf>
    <xf numFmtId="0" fontId="12" fillId="0" borderId="2" xfId="0" applyFont="1" applyBorder="1" applyAlignment="1">
      <alignment horizontal="left"/>
    </xf>
    <xf numFmtId="9" fontId="0" fillId="0" borderId="2" xfId="0" applyNumberFormat="1" applyBorder="1" applyAlignment="1">
      <alignment horizontal="left" vertical="top"/>
    </xf>
    <xf numFmtId="0" fontId="0" fillId="0" borderId="2" xfId="0" applyBorder="1" applyAlignment="1">
      <alignment horizontal="right"/>
    </xf>
    <xf numFmtId="0" fontId="13"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xf>
    <xf numFmtId="0" fontId="5" fillId="0" borderId="2" xfId="0" applyFont="1" applyBorder="1" applyAlignment="1">
      <alignment horizontal="right"/>
    </xf>
    <xf numFmtId="9" fontId="0" fillId="7" borderId="2" xfId="0" applyNumberFormat="1" applyFill="1" applyBorder="1" applyAlignment="1">
      <alignment horizontal="left" vertical="top"/>
    </xf>
    <xf numFmtId="0" fontId="0" fillId="7" borderId="2" xfId="0" applyFill="1" applyBorder="1" applyAlignment="1">
      <alignment horizontal="left" vertical="top"/>
    </xf>
    <xf numFmtId="0" fontId="16" fillId="0" borderId="0" xfId="0" applyFont="1" applyAlignment="1">
      <alignment horizontal="left" vertical="top"/>
    </xf>
    <xf numFmtId="0" fontId="0" fillId="0" borderId="0" xfId="0" applyAlignment="1">
      <alignment horizontal="right"/>
    </xf>
    <xf numFmtId="0" fontId="0" fillId="0" borderId="4" xfId="0" applyBorder="1" applyAlignment="1">
      <alignment horizontal="left" vertical="top"/>
    </xf>
    <xf numFmtId="9" fontId="5" fillId="0" borderId="2" xfId="0" applyNumberFormat="1" applyFont="1" applyBorder="1" applyAlignment="1">
      <alignment horizontal="left" vertical="top"/>
    </xf>
    <xf numFmtId="0" fontId="0" fillId="0" borderId="5" xfId="0" applyBorder="1" applyAlignment="1">
      <alignment horizontal="left" vertical="top"/>
    </xf>
    <xf numFmtId="0" fontId="4" fillId="0" borderId="2" xfId="0" applyFont="1" applyBorder="1" applyAlignment="1">
      <alignment horizontal="left"/>
    </xf>
    <xf numFmtId="0" fontId="7" fillId="2" borderId="2" xfId="0" applyFont="1" applyFill="1" applyBorder="1" applyAlignment="1">
      <alignment horizontal="left" wrapText="1"/>
    </xf>
    <xf numFmtId="0" fontId="18" fillId="0" borderId="0" xfId="0" applyFont="1" applyAlignment="1">
      <alignment horizontal="left" vertical="top"/>
    </xf>
    <xf numFmtId="0" fontId="19" fillId="7" borderId="2" xfId="0" applyFont="1" applyFill="1" applyBorder="1" applyAlignment="1">
      <alignment horizontal="left" vertical="top"/>
    </xf>
    <xf numFmtId="0" fontId="0" fillId="8" borderId="2" xfId="0" applyFill="1" applyBorder="1" applyAlignment="1">
      <alignment horizontal="left" vertical="top"/>
    </xf>
    <xf numFmtId="0" fontId="19" fillId="0" borderId="2" xfId="0" applyFont="1" applyBorder="1" applyAlignment="1">
      <alignment horizontal="left" vertical="top"/>
    </xf>
    <xf numFmtId="0" fontId="0" fillId="7" borderId="2" xfId="0" applyFill="1" applyBorder="1" applyAlignment="1">
      <alignment horizontal="left" vertical="top" wrapText="1"/>
    </xf>
    <xf numFmtId="0" fontId="19" fillId="8" borderId="2" xfId="0" applyFont="1" applyFill="1" applyBorder="1" applyAlignment="1">
      <alignment horizontal="left" vertical="top"/>
    </xf>
    <xf numFmtId="0" fontId="7" fillId="0" borderId="2" xfId="0" applyFont="1" applyBorder="1" applyAlignment="1">
      <alignment horizontal="left" wrapText="1"/>
    </xf>
    <xf numFmtId="0" fontId="20" fillId="0" borderId="0" xfId="0" applyFont="1" applyAlignment="1">
      <alignment horizontal="left" vertical="top"/>
    </xf>
    <xf numFmtId="0" fontId="0" fillId="9" borderId="3" xfId="0" applyFill="1" applyBorder="1" applyAlignment="1">
      <alignment horizontal="left" vertical="top" wrapText="1"/>
    </xf>
    <xf numFmtId="0" fontId="0" fillId="0" borderId="0" xfId="0" applyAlignment="1">
      <alignment horizontal="left" vertical="top" wrapText="1"/>
    </xf>
    <xf numFmtId="0" fontId="21" fillId="9" borderId="3" xfId="0" applyFont="1" applyFill="1" applyBorder="1" applyAlignment="1">
      <alignment horizontal="left" vertical="top"/>
    </xf>
    <xf numFmtId="0" fontId="22" fillId="0" borderId="0" xfId="0" applyFont="1" applyAlignment="1">
      <alignment horizontal="left" vertical="top"/>
    </xf>
    <xf numFmtId="0" fontId="0" fillId="9" borderId="3" xfId="0" applyFill="1" applyBorder="1" applyAlignment="1">
      <alignment horizontal="left" vertical="top"/>
    </xf>
    <xf numFmtId="0" fontId="0" fillId="0" borderId="2" xfId="0" applyBorder="1" applyAlignment="1">
      <alignment horizontal="left" vertical="top" wrapText="1"/>
    </xf>
    <xf numFmtId="0" fontId="0" fillId="6" borderId="6" xfId="0"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9" borderId="6" xfId="0" applyFill="1" applyBorder="1" applyAlignment="1">
      <alignment horizontal="center" vertical="top" wrapText="1"/>
    </xf>
    <xf numFmtId="0" fontId="2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4" fillId="0" borderId="2" xfId="0" applyFont="1" applyBorder="1" applyAlignment="1">
      <alignment horizontal="left" vertical="top" wrapText="1"/>
    </xf>
    <xf numFmtId="0" fontId="24" fillId="0" borderId="0" xfId="0" applyFont="1" applyAlignment="1">
      <alignment horizontal="left" vertical="top"/>
    </xf>
    <xf numFmtId="0" fontId="26" fillId="0" borderId="2" xfId="0" applyFont="1" applyBorder="1" applyAlignment="1">
      <alignment horizontal="center" vertical="top" wrapText="1"/>
    </xf>
    <xf numFmtId="9" fontId="27" fillId="0" borderId="2" xfId="0" applyNumberFormat="1" applyFont="1" applyBorder="1" applyAlignment="1">
      <alignment horizontal="right" vertical="top" shrinkToFit="1"/>
    </xf>
    <xf numFmtId="0" fontId="26" fillId="0" borderId="2" xfId="0" applyFont="1" applyBorder="1" applyAlignment="1">
      <alignment horizontal="left" vertical="top" wrapText="1"/>
    </xf>
    <xf numFmtId="9" fontId="26" fillId="0" borderId="2" xfId="0" applyNumberFormat="1" applyFont="1" applyBorder="1" applyAlignment="1">
      <alignment horizontal="left" vertical="top" wrapText="1"/>
    </xf>
    <xf numFmtId="0" fontId="0" fillId="0" borderId="2" xfId="0" applyBorder="1" applyAlignment="1">
      <alignment horizontal="left" wrapText="1"/>
    </xf>
    <xf numFmtId="0" fontId="26" fillId="0" borderId="2" xfId="0" applyFont="1" applyBorder="1" applyAlignment="1">
      <alignment horizontal="right" vertical="top" wrapText="1"/>
    </xf>
    <xf numFmtId="9" fontId="27" fillId="0" borderId="2" xfId="0" applyNumberFormat="1" applyFont="1" applyBorder="1" applyAlignment="1">
      <alignment horizontal="center" vertical="top" shrinkToFit="1"/>
    </xf>
    <xf numFmtId="0" fontId="26" fillId="0" borderId="2" xfId="0" applyFont="1" applyBorder="1" applyAlignment="1">
      <alignment horizontal="center" vertical="center" wrapText="1"/>
    </xf>
    <xf numFmtId="0" fontId="26" fillId="0" borderId="2" xfId="0" applyFont="1" applyBorder="1" applyAlignment="1">
      <alignment horizontal="right" vertical="center" wrapText="1"/>
    </xf>
    <xf numFmtId="0" fontId="0" fillId="0" borderId="2" xfId="0" applyBorder="1" applyAlignment="1">
      <alignment horizontal="left" vertical="center" wrapText="1"/>
    </xf>
    <xf numFmtId="0" fontId="0" fillId="0" borderId="2" xfId="0" applyBorder="1" applyAlignment="1">
      <alignment horizontal="center" vertical="top" wrapText="1"/>
    </xf>
    <xf numFmtId="0" fontId="26" fillId="0" borderId="2" xfId="0" applyFont="1" applyBorder="1" applyAlignment="1">
      <alignment horizontal="left" vertical="center" wrapText="1"/>
    </xf>
    <xf numFmtId="0" fontId="26" fillId="0" borderId="2" xfId="0" applyFont="1" applyBorder="1" applyAlignment="1">
      <alignment horizontal="center" wrapText="1"/>
    </xf>
    <xf numFmtId="9" fontId="27" fillId="0" borderId="2" xfId="0" applyNumberFormat="1" applyFont="1" applyBorder="1" applyAlignment="1">
      <alignment horizontal="center" vertical="center" shrinkToFit="1"/>
    </xf>
    <xf numFmtId="0" fontId="26" fillId="0" borderId="2" xfId="0" applyFont="1" applyBorder="1" applyAlignment="1">
      <alignment horizontal="right" wrapText="1"/>
    </xf>
    <xf numFmtId="0" fontId="26" fillId="0" borderId="2" xfId="0" applyFont="1" applyBorder="1" applyAlignment="1">
      <alignment horizontal="left" wrapText="1"/>
    </xf>
    <xf numFmtId="9" fontId="27" fillId="0" borderId="2" xfId="0" applyNumberFormat="1" applyFont="1" applyBorder="1" applyAlignment="1">
      <alignment horizontal="right" vertical="center" shrinkToFit="1"/>
    </xf>
    <xf numFmtId="0" fontId="28" fillId="0" borderId="2" xfId="0" applyFont="1" applyBorder="1" applyAlignment="1">
      <alignment horizontal="left" vertical="top" wrapText="1"/>
    </xf>
    <xf numFmtId="0" fontId="26" fillId="10" borderId="2" xfId="0" applyFont="1" applyFill="1" applyBorder="1" applyAlignment="1">
      <alignment horizontal="left" vertical="center" wrapText="1"/>
    </xf>
    <xf numFmtId="1" fontId="27" fillId="0" borderId="2" xfId="0" applyNumberFormat="1" applyFont="1" applyBorder="1" applyAlignment="1">
      <alignment horizontal="center" vertical="top" shrinkToFit="1"/>
    </xf>
    <xf numFmtId="0" fontId="28" fillId="0" borderId="2" xfId="0" applyFont="1" applyBorder="1" applyAlignment="1">
      <alignment horizontal="right" vertical="top" wrapText="1"/>
    </xf>
    <xf numFmtId="0" fontId="28" fillId="0" borderId="5" xfId="0" applyFont="1" applyBorder="1" applyAlignment="1">
      <alignment horizontal="left" vertical="top" wrapText="1"/>
    </xf>
    <xf numFmtId="0" fontId="8" fillId="2" borderId="2" xfId="0" applyFont="1" applyFill="1" applyBorder="1" applyAlignment="1">
      <alignment horizontal="left" wrapText="1"/>
    </xf>
    <xf numFmtId="0" fontId="9" fillId="2" borderId="2" xfId="0" applyFont="1" applyFill="1" applyBorder="1" applyAlignment="1">
      <alignment horizontal="left" vertical="top" textRotation="45" wrapText="1"/>
    </xf>
    <xf numFmtId="0" fontId="10" fillId="2" borderId="2" xfId="0" applyFont="1" applyFill="1" applyBorder="1" applyAlignment="1">
      <alignment horizontal="left" textRotation="45" wrapText="1"/>
    </xf>
    <xf numFmtId="9" fontId="10" fillId="2" borderId="2" xfId="0" applyNumberFormat="1" applyFont="1" applyFill="1" applyBorder="1" applyAlignment="1">
      <alignment horizontal="left" textRotation="45" wrapText="1"/>
    </xf>
    <xf numFmtId="9" fontId="10" fillId="2" borderId="2" xfId="0" applyNumberFormat="1" applyFont="1" applyFill="1" applyBorder="1" applyAlignment="1">
      <alignment horizontal="left" textRotation="45"/>
    </xf>
    <xf numFmtId="0" fontId="0" fillId="2" borderId="7" xfId="0" applyFill="1" applyBorder="1" applyAlignment="1">
      <alignment horizontal="left" vertical="top" textRotation="45" wrapText="1"/>
    </xf>
    <xf numFmtId="0" fontId="11" fillId="2" borderId="3"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top" wrapText="1"/>
    </xf>
    <xf numFmtId="0" fontId="0" fillId="7" borderId="3" xfId="0" applyFill="1" applyBorder="1" applyAlignment="1">
      <alignment horizontal="left" vertical="top"/>
    </xf>
    <xf numFmtId="9" fontId="0" fillId="8" borderId="2" xfId="0" applyNumberFormat="1" applyFill="1" applyBorder="1" applyAlignment="1">
      <alignment horizontal="left" vertical="top"/>
    </xf>
    <xf numFmtId="0" fontId="0" fillId="8" borderId="3" xfId="0" applyFill="1" applyBorder="1" applyAlignment="1">
      <alignment horizontal="left" vertical="top"/>
    </xf>
    <xf numFmtId="0" fontId="30" fillId="0" borderId="0" xfId="0" applyFont="1" applyAlignment="1">
      <alignment horizontal="left" vertical="top"/>
    </xf>
    <xf numFmtId="0" fontId="5" fillId="7" borderId="2" xfId="0" applyFont="1" applyFill="1" applyBorder="1" applyAlignment="1">
      <alignment horizontal="left" vertical="top"/>
    </xf>
    <xf numFmtId="9" fontId="5" fillId="7" borderId="2" xfId="0" applyNumberFormat="1" applyFont="1" applyFill="1" applyBorder="1" applyAlignment="1">
      <alignment horizontal="left" vertical="top"/>
    </xf>
    <xf numFmtId="0" fontId="5" fillId="0" borderId="5" xfId="0" applyFont="1" applyBorder="1" applyAlignment="1">
      <alignment horizontal="left" vertical="top"/>
    </xf>
    <xf numFmtId="0" fontId="5" fillId="7" borderId="3" xfId="0" applyFont="1" applyFill="1" applyBorder="1" applyAlignment="1">
      <alignment horizontal="left" vertical="top"/>
    </xf>
    <xf numFmtId="0" fontId="4" fillId="7" borderId="2" xfId="0" applyFont="1" applyFill="1" applyBorder="1" applyAlignment="1">
      <alignment horizontal="left"/>
    </xf>
    <xf numFmtId="0" fontId="4" fillId="8" borderId="2" xfId="0" applyFont="1" applyFill="1" applyBorder="1" applyAlignment="1">
      <alignment horizontal="left"/>
    </xf>
    <xf numFmtId="0" fontId="4" fillId="7" borderId="2" xfId="0" applyFont="1" applyFill="1" applyBorder="1" applyAlignment="1">
      <alignment horizontal="left" vertical="top"/>
    </xf>
    <xf numFmtId="0" fontId="0" fillId="8" borderId="2" xfId="0" applyFill="1" applyBorder="1" applyAlignment="1">
      <alignment horizontal="left" vertical="top" wrapText="1"/>
    </xf>
    <xf numFmtId="0" fontId="4" fillId="0" borderId="2" xfId="0" applyFont="1" applyBorder="1" applyAlignment="1">
      <alignment horizontal="left" vertical="top"/>
    </xf>
    <xf numFmtId="9" fontId="0" fillId="0" borderId="2" xfId="1" applyFont="1" applyBorder="1" applyAlignment="1">
      <alignment horizontal="left" vertical="top"/>
    </xf>
    <xf numFmtId="0" fontId="0" fillId="0" borderId="3" xfId="0" applyBorder="1" applyAlignment="1">
      <alignment horizontal="left" vertical="top"/>
    </xf>
    <xf numFmtId="0" fontId="0" fillId="5" borderId="0" xfId="0" applyFill="1" applyAlignment="1">
      <alignment horizontal="left" vertical="top"/>
    </xf>
    <xf numFmtId="0" fontId="36" fillId="3" borderId="2" xfId="0" applyFont="1" applyFill="1" applyBorder="1" applyAlignment="1">
      <alignment horizontal="left" vertical="top" textRotation="90"/>
    </xf>
    <xf numFmtId="0" fontId="36" fillId="4" borderId="2" xfId="0" applyFont="1" applyFill="1" applyBorder="1" applyAlignment="1">
      <alignment horizontal="left" vertical="top" textRotation="90"/>
    </xf>
    <xf numFmtId="0" fontId="9" fillId="4" borderId="3" xfId="0" applyFont="1" applyFill="1" applyBorder="1" applyAlignment="1">
      <alignment horizontal="left" vertical="top" textRotation="90"/>
    </xf>
    <xf numFmtId="0" fontId="0" fillId="0" borderId="0" xfId="0" applyAlignment="1">
      <alignment horizontal="left" vertical="top" textRotation="90"/>
    </xf>
    <xf numFmtId="0" fontId="34" fillId="2" borderId="2" xfId="0" applyFont="1" applyFill="1" applyBorder="1" applyAlignment="1">
      <alignment horizontal="left" textRotation="90"/>
    </xf>
    <xf numFmtId="0" fontId="35" fillId="2" borderId="2" xfId="0" applyFont="1" applyFill="1" applyBorder="1" applyAlignment="1">
      <alignment horizontal="left" textRotation="90"/>
    </xf>
    <xf numFmtId="0" fontId="5" fillId="0" borderId="0" xfId="0" applyFont="1" applyAlignment="1">
      <alignment horizontal="center" vertical="top" wrapText="1"/>
    </xf>
    <xf numFmtId="0" fontId="5" fillId="0" borderId="0" xfId="0" applyFont="1" applyAlignment="1" applyProtection="1">
      <alignment horizontal="left" vertical="top"/>
      <protection locked="0"/>
    </xf>
    <xf numFmtId="0" fontId="5" fillId="0" borderId="0" xfId="0" applyFont="1" applyAlignment="1">
      <alignment horizontal="center" vertical="top"/>
    </xf>
    <xf numFmtId="0" fontId="0" fillId="11" borderId="0" xfId="0" applyFill="1" applyAlignment="1">
      <alignment horizontal="left" vertical="top"/>
    </xf>
    <xf numFmtId="9" fontId="0" fillId="0" borderId="0" xfId="1" applyFont="1" applyAlignment="1">
      <alignment horizontal="left" vertical="top"/>
    </xf>
    <xf numFmtId="9" fontId="0" fillId="11" borderId="0" xfId="1" applyFont="1" applyFill="1" applyAlignment="1">
      <alignment horizontal="left" vertical="top"/>
    </xf>
    <xf numFmtId="0" fontId="9" fillId="4" borderId="3" xfId="0" applyFont="1" applyFill="1" applyBorder="1" applyAlignment="1">
      <alignment vertical="top" textRotation="90"/>
    </xf>
    <xf numFmtId="0" fontId="4" fillId="5" borderId="0" xfId="0" applyFont="1" applyFill="1" applyAlignment="1">
      <alignment horizontal="left" vertical="top"/>
    </xf>
    <xf numFmtId="0" fontId="40" fillId="5" borderId="2" xfId="0" applyFont="1" applyFill="1" applyBorder="1" applyAlignment="1">
      <alignment horizontal="left" vertical="top"/>
    </xf>
    <xf numFmtId="0" fontId="39" fillId="0" borderId="0" xfId="0" applyFont="1" applyAlignment="1">
      <alignment horizontal="left" vertical="top"/>
    </xf>
    <xf numFmtId="0" fontId="0" fillId="11" borderId="3" xfId="0" applyFill="1" applyBorder="1" applyAlignment="1">
      <alignment horizontal="left" vertical="top"/>
    </xf>
    <xf numFmtId="9" fontId="0" fillId="11" borderId="2" xfId="0" applyNumberFormat="1" applyFill="1" applyBorder="1" applyAlignment="1">
      <alignment horizontal="left" vertical="top"/>
    </xf>
    <xf numFmtId="0" fontId="0" fillId="11" borderId="2" xfId="0" applyFill="1" applyBorder="1" applyAlignment="1">
      <alignment horizontal="left" vertical="top"/>
    </xf>
    <xf numFmtId="0" fontId="19" fillId="11" borderId="0" xfId="0" applyFont="1" applyFill="1" applyAlignment="1">
      <alignment horizontal="left" vertical="top"/>
    </xf>
    <xf numFmtId="0" fontId="19" fillId="12" borderId="2" xfId="0" applyFont="1" applyFill="1" applyBorder="1" applyAlignment="1">
      <alignment horizontal="left" vertical="top"/>
    </xf>
    <xf numFmtId="9" fontId="19" fillId="11" borderId="2" xfId="0" applyNumberFormat="1" applyFont="1" applyFill="1" applyBorder="1" applyAlignment="1">
      <alignment horizontal="left" vertical="top"/>
    </xf>
    <xf numFmtId="0" fontId="19" fillId="11" borderId="2" xfId="0" applyFont="1" applyFill="1" applyBorder="1" applyAlignment="1">
      <alignment horizontal="left" vertical="top"/>
    </xf>
    <xf numFmtId="0" fontId="19" fillId="11" borderId="3" xfId="0" applyFont="1" applyFill="1" applyBorder="1" applyAlignment="1">
      <alignment horizontal="left" vertical="top"/>
    </xf>
    <xf numFmtId="9" fontId="19" fillId="12" borderId="2" xfId="0" applyNumberFormat="1" applyFont="1" applyFill="1" applyBorder="1" applyAlignment="1">
      <alignment horizontal="left" vertical="top"/>
    </xf>
    <xf numFmtId="0" fontId="19" fillId="12" borderId="3" xfId="0" applyFont="1" applyFill="1" applyBorder="1" applyAlignment="1">
      <alignment horizontal="left" vertical="top"/>
    </xf>
    <xf numFmtId="0" fontId="3" fillId="0" borderId="3" xfId="8"/>
    <xf numFmtId="9" fontId="3" fillId="0" borderId="3" xfId="8" applyNumberFormat="1"/>
    <xf numFmtId="0" fontId="3" fillId="0" borderId="3" xfId="8" applyAlignment="1">
      <alignment wrapText="1"/>
    </xf>
    <xf numFmtId="9" fontId="3" fillId="0" borderId="3" xfId="8" applyNumberFormat="1" applyAlignment="1">
      <alignment wrapText="1"/>
    </xf>
    <xf numFmtId="0" fontId="3" fillId="0" borderId="3" xfId="8" applyAlignment="1">
      <alignment horizontal="left" vertical="top" textRotation="90"/>
    </xf>
    <xf numFmtId="0" fontId="36" fillId="4" borderId="2" xfId="8" applyFont="1" applyFill="1" applyBorder="1" applyAlignment="1">
      <alignment horizontal="left" vertical="top" textRotation="90"/>
    </xf>
    <xf numFmtId="0" fontId="36" fillId="3" borderId="2" xfId="8" applyFont="1" applyFill="1" applyBorder="1" applyAlignment="1">
      <alignment horizontal="left" vertical="top" textRotation="90"/>
    </xf>
    <xf numFmtId="0" fontId="34" fillId="2" borderId="2" xfId="8" applyFont="1" applyFill="1" applyBorder="1" applyAlignment="1">
      <alignment horizontal="left" textRotation="90"/>
    </xf>
    <xf numFmtId="0" fontId="35" fillId="2" borderId="2" xfId="8" applyFont="1" applyFill="1" applyBorder="1" applyAlignment="1">
      <alignment horizontal="left" textRotation="90"/>
    </xf>
    <xf numFmtId="0" fontId="3" fillId="0" borderId="3" xfId="8" applyAlignment="1">
      <alignment horizontal="center" vertical="top" textRotation="90"/>
    </xf>
    <xf numFmtId="0" fontId="0" fillId="0" borderId="0" xfId="0" applyAlignment="1">
      <alignment wrapText="1"/>
    </xf>
    <xf numFmtId="0" fontId="3" fillId="0" borderId="2" xfId="8" applyBorder="1"/>
    <xf numFmtId="9" fontId="19" fillId="11" borderId="3" xfId="0" applyNumberFormat="1" applyFont="1" applyFill="1" applyBorder="1" applyAlignment="1">
      <alignment horizontal="left" vertical="top"/>
    </xf>
    <xf numFmtId="9" fontId="3" fillId="0" borderId="2" xfId="8" applyNumberFormat="1" applyBorder="1"/>
    <xf numFmtId="9" fontId="0" fillId="0" borderId="3" xfId="0" applyNumberFormat="1" applyBorder="1" applyAlignment="1">
      <alignment horizontal="left" vertical="top"/>
    </xf>
    <xf numFmtId="9" fontId="19" fillId="12" borderId="3" xfId="0" applyNumberFormat="1" applyFont="1" applyFill="1" applyBorder="1" applyAlignment="1">
      <alignment horizontal="left" vertical="top"/>
    </xf>
    <xf numFmtId="9" fontId="0" fillId="11" borderId="3" xfId="0" applyNumberFormat="1" applyFill="1" applyBorder="1" applyAlignment="1">
      <alignment horizontal="left" vertical="top"/>
    </xf>
    <xf numFmtId="0" fontId="36" fillId="13" borderId="2" xfId="0" applyFont="1" applyFill="1" applyBorder="1" applyAlignment="1">
      <alignment horizontal="left" vertical="top" textRotation="90"/>
    </xf>
    <xf numFmtId="0" fontId="1" fillId="0" borderId="3" xfId="8" applyFont="1" applyAlignment="1">
      <alignment wrapText="1"/>
    </xf>
    <xf numFmtId="0" fontId="1" fillId="0" borderId="3" xfId="8" applyFont="1"/>
    <xf numFmtId="0" fontId="8" fillId="0" borderId="0" xfId="0" applyFont="1" applyAlignment="1">
      <alignment horizontal="left" vertical="top"/>
    </xf>
    <xf numFmtId="0" fontId="8" fillId="5" borderId="2" xfId="0" applyFont="1" applyFill="1" applyBorder="1" applyAlignment="1">
      <alignment horizontal="left" vertical="top"/>
    </xf>
    <xf numFmtId="9" fontId="8" fillId="0" borderId="2" xfId="0" applyNumberFormat="1"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9" fontId="0" fillId="0" borderId="3" xfId="1" applyFont="1" applyBorder="1" applyAlignment="1">
      <alignment horizontal="left" vertical="top"/>
    </xf>
    <xf numFmtId="0" fontId="0" fillId="0" borderId="6" xfId="0" applyBorder="1" applyAlignment="1">
      <alignment horizontal="left" vertical="top"/>
    </xf>
    <xf numFmtId="0" fontId="23" fillId="0" borderId="7" xfId="0" applyFont="1" applyBorder="1" applyAlignment="1">
      <alignment horizontal="left" vertical="top" wrapText="1"/>
    </xf>
    <xf numFmtId="0" fontId="23" fillId="0" borderId="7" xfId="0" applyFont="1" applyBorder="1" applyAlignment="1">
      <alignment horizontal="left" vertical="center" wrapText="1"/>
    </xf>
    <xf numFmtId="0" fontId="28" fillId="0" borderId="7" xfId="0" applyFont="1" applyBorder="1" applyAlignment="1">
      <alignment horizontal="left" vertical="top" wrapText="1"/>
    </xf>
    <xf numFmtId="0" fontId="0" fillId="0" borderId="7" xfId="0" applyBorder="1" applyAlignment="1">
      <alignment horizontal="left" vertical="top"/>
    </xf>
    <xf numFmtId="2" fontId="5" fillId="0" borderId="7" xfId="0" applyNumberFormat="1" applyFont="1" applyBorder="1" applyAlignment="1">
      <alignment horizontal="left"/>
    </xf>
    <xf numFmtId="0" fontId="5" fillId="0" borderId="7" xfId="0" applyFont="1" applyBorder="1" applyAlignment="1">
      <alignment horizontal="left"/>
    </xf>
    <xf numFmtId="0" fontId="5" fillId="0" borderId="7" xfId="0" applyFont="1" applyBorder="1" applyAlignment="1">
      <alignment horizontal="left" vertical="top"/>
    </xf>
    <xf numFmtId="0" fontId="46" fillId="2" borderId="2" xfId="0" applyFont="1" applyFill="1" applyBorder="1" applyAlignment="1">
      <alignment horizontal="left" textRotation="90"/>
    </xf>
    <xf numFmtId="9" fontId="4" fillId="0" borderId="2" xfId="0" applyNumberFormat="1"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left" vertical="top"/>
    </xf>
    <xf numFmtId="0" fontId="44" fillId="0" borderId="0" xfId="10" applyFont="1" applyFill="1" applyAlignment="1">
      <alignment horizontal="left" vertical="top"/>
    </xf>
    <xf numFmtId="0" fontId="42" fillId="0" borderId="0" xfId="10" applyFont="1" applyFill="1" applyAlignment="1">
      <alignment horizontal="left" vertical="top" textRotation="90"/>
    </xf>
    <xf numFmtId="0" fontId="42" fillId="0" borderId="0" xfId="10" applyFont="1" applyFill="1" applyAlignment="1">
      <alignment horizontal="left" vertical="top"/>
    </xf>
    <xf numFmtId="0" fontId="44" fillId="0" borderId="2" xfId="10" applyFont="1" applyFill="1" applyBorder="1" applyAlignment="1">
      <alignment horizontal="left" vertical="top"/>
    </xf>
    <xf numFmtId="9" fontId="44" fillId="0" borderId="2" xfId="10" applyNumberFormat="1" applyFont="1" applyFill="1" applyBorder="1" applyAlignment="1">
      <alignment horizontal="left" vertical="top"/>
    </xf>
    <xf numFmtId="0" fontId="44" fillId="0" borderId="3" xfId="10" applyFont="1" applyFill="1" applyBorder="1" applyAlignment="1">
      <alignment horizontal="left" vertical="top"/>
    </xf>
    <xf numFmtId="0" fontId="42" fillId="0" borderId="0" xfId="9" applyFont="1" applyFill="1" applyAlignment="1">
      <alignment horizontal="left" vertical="top"/>
    </xf>
    <xf numFmtId="0" fontId="44" fillId="0" borderId="0" xfId="9" applyFont="1" applyFill="1" applyAlignment="1">
      <alignment horizontal="left" vertical="top"/>
    </xf>
    <xf numFmtId="9" fontId="4" fillId="0" borderId="2" xfId="0" applyNumberFormat="1" applyFont="1" applyBorder="1" applyAlignment="1">
      <alignment horizontal="left" vertical="top" wrapText="1"/>
    </xf>
    <xf numFmtId="0" fontId="45" fillId="0" borderId="2" xfId="10" applyFont="1" applyFill="1" applyBorder="1" applyAlignment="1">
      <alignment horizontal="left" vertical="top"/>
    </xf>
    <xf numFmtId="9" fontId="45" fillId="0" borderId="2" xfId="10" applyNumberFormat="1" applyFont="1" applyFill="1" applyBorder="1" applyAlignment="1">
      <alignment horizontal="left" vertical="top"/>
    </xf>
    <xf numFmtId="0" fontId="45" fillId="0" borderId="3" xfId="10" applyFont="1" applyFill="1" applyBorder="1" applyAlignment="1">
      <alignment horizontal="left" vertical="top"/>
    </xf>
    <xf numFmtId="0" fontId="45" fillId="0" borderId="0" xfId="10" applyFont="1" applyFill="1" applyAlignment="1">
      <alignment horizontal="left" vertical="top"/>
    </xf>
    <xf numFmtId="0" fontId="45" fillId="0" borderId="0" xfId="9" applyFont="1" applyFill="1" applyAlignment="1">
      <alignment horizontal="left" vertical="top"/>
    </xf>
    <xf numFmtId="0" fontId="43" fillId="0" borderId="0" xfId="0" applyFont="1" applyAlignment="1">
      <alignment horizontal="left" vertical="top"/>
    </xf>
    <xf numFmtId="0" fontId="42" fillId="0" borderId="2" xfId="10" applyFont="1" applyFill="1" applyBorder="1" applyAlignment="1">
      <alignment horizontal="left" vertical="top"/>
    </xf>
    <xf numFmtId="9" fontId="42" fillId="0" borderId="2" xfId="10" applyNumberFormat="1" applyFont="1" applyFill="1" applyBorder="1" applyAlignment="1">
      <alignment horizontal="left" vertical="top"/>
    </xf>
    <xf numFmtId="0" fontId="42" fillId="0" borderId="3" xfId="10" applyFont="1" applyFill="1" applyBorder="1" applyAlignment="1">
      <alignment horizontal="left" vertical="top"/>
    </xf>
    <xf numFmtId="0" fontId="4" fillId="0" borderId="5" xfId="0" applyFont="1" applyBorder="1" applyAlignment="1">
      <alignment horizontal="left" vertical="top"/>
    </xf>
    <xf numFmtId="0" fontId="44" fillId="0" borderId="5" xfId="10" applyFont="1" applyFill="1" applyBorder="1" applyAlignment="1">
      <alignment horizontal="left" vertical="top"/>
    </xf>
    <xf numFmtId="0" fontId="43" fillId="0" borderId="2" xfId="0" applyFont="1" applyBorder="1" applyAlignment="1">
      <alignment horizontal="left" vertical="top"/>
    </xf>
    <xf numFmtId="9" fontId="43" fillId="0" borderId="2" xfId="0" applyNumberFormat="1" applyFont="1" applyBorder="1" applyAlignment="1">
      <alignment horizontal="left" vertical="top"/>
    </xf>
    <xf numFmtId="0" fontId="43" fillId="0" borderId="3" xfId="0" applyFont="1" applyBorder="1" applyAlignment="1">
      <alignment horizontal="left" vertical="top"/>
    </xf>
    <xf numFmtId="0" fontId="44" fillId="0" borderId="2" xfId="9" applyFont="1" applyFill="1" applyBorder="1" applyAlignment="1">
      <alignment horizontal="left" vertical="top"/>
    </xf>
    <xf numFmtId="9" fontId="44" fillId="0" borderId="2" xfId="9" applyNumberFormat="1" applyFont="1" applyFill="1" applyBorder="1" applyAlignment="1">
      <alignment horizontal="left" vertical="top"/>
    </xf>
    <xf numFmtId="0" fontId="44" fillId="0" borderId="3" xfId="9" applyFont="1" applyFill="1" applyBorder="1" applyAlignment="1">
      <alignment horizontal="left" vertical="top"/>
    </xf>
    <xf numFmtId="0" fontId="4" fillId="0" borderId="2" xfId="0" applyFont="1" applyBorder="1" applyAlignment="1">
      <alignment horizontal="left" vertical="top" wrapText="1"/>
    </xf>
    <xf numFmtId="0" fontId="45" fillId="0" borderId="2" xfId="9" applyFont="1" applyFill="1" applyBorder="1" applyAlignment="1">
      <alignment horizontal="left" vertical="top"/>
    </xf>
    <xf numFmtId="9" fontId="45" fillId="0" borderId="2" xfId="9" applyNumberFormat="1" applyFont="1" applyFill="1" applyBorder="1" applyAlignment="1">
      <alignment horizontal="left" vertical="top"/>
    </xf>
    <xf numFmtId="0" fontId="45" fillId="0" borderId="3" xfId="9" applyFont="1" applyFill="1" applyBorder="1" applyAlignment="1">
      <alignment horizontal="left" vertical="top"/>
    </xf>
    <xf numFmtId="0" fontId="0" fillId="0" borderId="2" xfId="0" applyBorder="1"/>
    <xf numFmtId="9" fontId="4" fillId="0" borderId="2" xfId="1" applyFont="1" applyFill="1" applyBorder="1" applyAlignment="1">
      <alignment horizontal="left" vertical="top"/>
    </xf>
    <xf numFmtId="0" fontId="42" fillId="0" borderId="5" xfId="10" applyFont="1" applyFill="1" applyBorder="1" applyAlignment="1">
      <alignment horizontal="left" vertical="top"/>
    </xf>
    <xf numFmtId="9" fontId="42" fillId="0" borderId="5" xfId="10" applyNumberFormat="1" applyFont="1" applyFill="1" applyBorder="1" applyAlignment="1">
      <alignment horizontal="left" vertical="top"/>
    </xf>
    <xf numFmtId="9" fontId="4" fillId="0" borderId="5" xfId="0" applyNumberFormat="1" applyFont="1" applyBorder="1" applyAlignment="1">
      <alignment horizontal="left" vertical="top"/>
    </xf>
    <xf numFmtId="0" fontId="6" fillId="0" borderId="4" xfId="0" applyFont="1" applyBorder="1" applyAlignment="1">
      <alignment horizontal="center" vertical="top"/>
    </xf>
    <xf numFmtId="0" fontId="29" fillId="0" borderId="4" xfId="0" applyFont="1" applyBorder="1" applyAlignment="1">
      <alignment horizontal="left" vertical="top"/>
    </xf>
  </cellXfs>
  <cellStyles count="11">
    <cellStyle name="60% - Accent2" xfId="9" builtinId="36"/>
    <cellStyle name="Accent3" xfId="10" builtinId="3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Normal" xfId="0" builtinId="0"/>
    <cellStyle name="Normal 2" xfId="8" xr:uid="{BCB38541-F157-4A73-915B-5A73EEEBEEC3}"/>
    <cellStyle name="Percent" xfId="1" builtinId="5"/>
  </cellStyles>
  <dxfs count="0"/>
  <tableStyles count="0" defaultTableStyle="TableStyleMedium9" defaultPivotStyle="PivotStyleMedium7"/>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koonsjeep.com/new-inventory/index.htm?year=2020-2020" TargetMode="External"/><Relationship Id="rId13" Type="http://schemas.openxmlformats.org/officeDocument/2006/relationships/hyperlink" Target="https://researchmaniacs.com/VIN-Number-Lookup/WindowSticker.html" TargetMode="External"/><Relationship Id="rId18" Type="http://schemas.openxmlformats.org/officeDocument/2006/relationships/hyperlink" Target="https://www.lutherauto.com/" TargetMode="External"/><Relationship Id="rId26" Type="http://schemas.openxmlformats.org/officeDocument/2006/relationships/hyperlink" Target="https://www.alexandriahyundai.com/" TargetMode="External"/><Relationship Id="rId3" Type="http://schemas.openxmlformats.org/officeDocument/2006/relationships/hyperlink" Target="https://windowstickerlookup.com/" TargetMode="External"/><Relationship Id="rId21" Type="http://schemas.openxmlformats.org/officeDocument/2006/relationships/hyperlink" Target="https://www.koonsjeep.com/new-inventory/index.htm?year=2020-2020" TargetMode="External"/><Relationship Id="rId7" Type="http://schemas.openxmlformats.org/officeDocument/2006/relationships/hyperlink" Target="https://windowstickerlookup.com/" TargetMode="External"/><Relationship Id="rId12" Type="http://schemas.openxmlformats.org/officeDocument/2006/relationships/hyperlink" Target="https://www.saffordofspringfield.com/" TargetMode="External"/><Relationship Id="rId17" Type="http://schemas.openxmlformats.org/officeDocument/2006/relationships/hyperlink" Target="https://www.koonsjeep.com/new-inventory/index.htm?year=2020-2020" TargetMode="External"/><Relationship Id="rId25" Type="http://schemas.openxmlformats.org/officeDocument/2006/relationships/hyperlink" Target="https://www.lincolnoftroy.com/" TargetMode="External"/><Relationship Id="rId2" Type="http://schemas.openxmlformats.org/officeDocument/2006/relationships/hyperlink" Target="https://www.alfaromeousaofarlington.com/" TargetMode="External"/><Relationship Id="rId16" Type="http://schemas.openxmlformats.org/officeDocument/2006/relationships/hyperlink" Target="https://windowstickerlookup.com/" TargetMode="External"/><Relationship Id="rId20" Type="http://schemas.openxmlformats.org/officeDocument/2006/relationships/hyperlink" Target="https://windowstickerlookup.com/" TargetMode="External"/><Relationship Id="rId29" Type="http://schemas.openxmlformats.org/officeDocument/2006/relationships/vmlDrawing" Target="../drawings/vmlDrawing2.vml"/><Relationship Id="rId1" Type="http://schemas.openxmlformats.org/officeDocument/2006/relationships/hyperlink" Target="https://researchmaniacs.com/VIN-Number-Lookup/WindowSticker.html" TargetMode="External"/><Relationship Id="rId6" Type="http://schemas.openxmlformats.org/officeDocument/2006/relationships/hyperlink" Target="https://www.ourismancdjalexandria.com/" TargetMode="External"/><Relationship Id="rId11" Type="http://schemas.openxmlformats.org/officeDocument/2006/relationships/hyperlink" Target="https://www.farrishdodgejeep.net/" TargetMode="External"/><Relationship Id="rId24" Type="http://schemas.openxmlformats.org/officeDocument/2006/relationships/hyperlink" Target="https://researchmaniacs.com/VIN-Number-Lookup/WindowSticker.html" TargetMode="External"/><Relationship Id="rId5" Type="http://schemas.openxmlformats.org/officeDocument/2006/relationships/hyperlink" Target="https://www.lutherauto.com/" TargetMode="External"/><Relationship Id="rId15" Type="http://schemas.openxmlformats.org/officeDocument/2006/relationships/hyperlink" Target="https://www.saffordofspringfield.com/" TargetMode="External"/><Relationship Id="rId23" Type="http://schemas.openxmlformats.org/officeDocument/2006/relationships/hyperlink" Target="https://www.ourismancdjalexandria.com/" TargetMode="External"/><Relationship Id="rId28" Type="http://schemas.openxmlformats.org/officeDocument/2006/relationships/printerSettings" Target="../printerSettings/printerSettings6.bin"/><Relationship Id="rId10" Type="http://schemas.openxmlformats.org/officeDocument/2006/relationships/hyperlink" Target="https://www.ourismancdjalexandria.com/" TargetMode="External"/><Relationship Id="rId19" Type="http://schemas.openxmlformats.org/officeDocument/2006/relationships/hyperlink" Target="https://www.ourismancdjalexandria.com/" TargetMode="External"/><Relationship Id="rId4" Type="http://schemas.openxmlformats.org/officeDocument/2006/relationships/hyperlink" Target="https://www.koonsjeep.com/new-inventory/index.htm?year=2020-2020" TargetMode="External"/><Relationship Id="rId9" Type="http://schemas.openxmlformats.org/officeDocument/2006/relationships/hyperlink" Target="https://www.lutherauto.com/" TargetMode="External"/><Relationship Id="rId14" Type="http://schemas.openxmlformats.org/officeDocument/2006/relationships/hyperlink" Target="https://www.southernchryslerjeepdodge.com/" TargetMode="External"/><Relationship Id="rId22" Type="http://schemas.openxmlformats.org/officeDocument/2006/relationships/hyperlink" Target="https://www.lutherauto.com/" TargetMode="External"/><Relationship Id="rId27" Type="http://schemas.openxmlformats.org/officeDocument/2006/relationships/hyperlink" Target="https://www.conicellihyundai.com/" TargetMode="External"/><Relationship Id="rId30"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7.bin"/><Relationship Id="rId1" Type="http://schemas.openxmlformats.org/officeDocument/2006/relationships/hyperlink" Target="https://www.darcarschryslerjeeprockville.com/"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www.beyerkia.com/new-vehicles/"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R390"/>
  <sheetViews>
    <sheetView tabSelected="1" zoomScale="176" zoomScaleNormal="176" workbookViewId="0">
      <pane ySplit="1" topLeftCell="A19" activePane="bottomLeft" state="frozen"/>
      <selection pane="bottomLeft" activeCell="P92" sqref="P92"/>
    </sheetView>
  </sheetViews>
  <sheetFormatPr baseColWidth="10" defaultColWidth="14.3984375" defaultRowHeight="15" customHeight="1"/>
  <cols>
    <col min="1" max="1" width="28.3984375" customWidth="1"/>
    <col min="2" max="2" width="11.796875" customWidth="1"/>
    <col min="3" max="3" width="40" customWidth="1"/>
    <col min="4" max="4" width="6.19921875" customWidth="1"/>
    <col min="5" max="5" width="5.19921875" customWidth="1"/>
    <col min="6" max="6" width="8.19921875" customWidth="1"/>
    <col min="7" max="7" width="5" customWidth="1"/>
    <col min="8" max="8" width="4.796875" customWidth="1"/>
    <col min="9" max="9" width="6.796875" customWidth="1"/>
    <col min="10" max="10" width="7.19921875" customWidth="1"/>
    <col min="11" max="11" width="6.19921875" customWidth="1"/>
    <col min="12" max="12" width="7.3984375" customWidth="1"/>
    <col min="13" max="13" width="5.3984375" customWidth="1"/>
    <col min="14" max="14" width="5.19921875" customWidth="1"/>
    <col min="15" max="17" width="5.3984375" customWidth="1"/>
    <col min="18" max="18" width="40" customWidth="1"/>
  </cols>
  <sheetData>
    <row r="1" spans="1:18" s="105" customFormat="1" ht="136.5" customHeight="1">
      <c r="A1" s="156" t="s">
        <v>0</v>
      </c>
      <c r="B1" s="101" t="s">
        <v>1</v>
      </c>
      <c r="C1" s="100" t="s">
        <v>2</v>
      </c>
      <c r="D1" s="139" t="s">
        <v>3</v>
      </c>
      <c r="E1" s="97" t="s">
        <v>4</v>
      </c>
      <c r="F1" s="97" t="s">
        <v>5</v>
      </c>
      <c r="G1" s="97" t="s">
        <v>6</v>
      </c>
      <c r="H1" s="98" t="s">
        <v>7</v>
      </c>
      <c r="I1" s="99" t="s">
        <v>8</v>
      </c>
      <c r="J1" s="99" t="s">
        <v>9</v>
      </c>
      <c r="K1" s="99" t="s">
        <v>10</v>
      </c>
      <c r="L1" s="99" t="s">
        <v>11</v>
      </c>
      <c r="M1" s="99" t="s">
        <v>12</v>
      </c>
      <c r="N1" s="99" t="s">
        <v>13</v>
      </c>
      <c r="O1" s="99" t="s">
        <v>14</v>
      </c>
      <c r="P1" s="99" t="s">
        <v>15</v>
      </c>
      <c r="Q1" s="99" t="s">
        <v>16</v>
      </c>
      <c r="R1" s="100" t="s">
        <v>2</v>
      </c>
    </row>
    <row r="2" spans="1:18" s="161" customFormat="1" ht="13">
      <c r="A2" s="92" t="s">
        <v>17</v>
      </c>
      <c r="B2" s="92" t="s">
        <v>17</v>
      </c>
      <c r="C2" s="92" t="s">
        <v>18</v>
      </c>
      <c r="D2" s="157">
        <v>0.75</v>
      </c>
      <c r="E2" s="92">
        <v>1</v>
      </c>
      <c r="F2" s="92">
        <v>1</v>
      </c>
      <c r="G2" s="92">
        <v>1</v>
      </c>
      <c r="H2" s="158">
        <v>1</v>
      </c>
      <c r="I2" s="159" t="str">
        <f t="shared" ref="I2:I14" si="0">IF(H2=0,"0",IF(H2=0.5,"3","6"))</f>
        <v>6</v>
      </c>
      <c r="J2" s="159" t="str">
        <f t="shared" ref="J2:J33" si="1">IF(E2=1,"6","0")</f>
        <v>6</v>
      </c>
      <c r="K2" s="159" t="str">
        <f t="shared" ref="K2:K16" si="2">IF(H2=0,"1",IF(H2=0.5,"3","6"))</f>
        <v>6</v>
      </c>
      <c r="L2" s="159" t="str">
        <f t="shared" ref="L2:L33" si="3">IF(G2=1,"7","0")</f>
        <v>7</v>
      </c>
      <c r="M2" s="159" t="str">
        <f t="shared" ref="M2:M33" si="4">IF(E2=1,"11","0")</f>
        <v>11</v>
      </c>
      <c r="N2" s="159" t="str">
        <f t="shared" ref="N2:N33" si="5">IF(F2=1,"14","0")</f>
        <v>14</v>
      </c>
      <c r="O2" s="159">
        <f t="shared" ref="O2:O33" si="6">(0.5*D2)*100</f>
        <v>37.5</v>
      </c>
      <c r="P2" s="159">
        <f t="shared" ref="P2:P33" si="7">O2+I2+J2+K2+L2+M2+N2</f>
        <v>87.5</v>
      </c>
      <c r="Q2" s="160">
        <v>1</v>
      </c>
      <c r="R2" s="92" t="s">
        <v>18</v>
      </c>
    </row>
    <row r="3" spans="1:18" s="162" customFormat="1" ht="15" customHeight="1">
      <c r="A3" s="92" t="s">
        <v>17</v>
      </c>
      <c r="B3" s="92" t="s">
        <v>17</v>
      </c>
      <c r="C3" s="92" t="s">
        <v>19</v>
      </c>
      <c r="D3" s="157">
        <v>0.7</v>
      </c>
      <c r="E3" s="92">
        <v>1</v>
      </c>
      <c r="F3" s="92">
        <v>1</v>
      </c>
      <c r="G3" s="92">
        <v>1</v>
      </c>
      <c r="H3" s="158">
        <v>1</v>
      </c>
      <c r="I3" s="159" t="str">
        <f t="shared" si="0"/>
        <v>6</v>
      </c>
      <c r="J3" s="159" t="str">
        <f t="shared" si="1"/>
        <v>6</v>
      </c>
      <c r="K3" s="159" t="str">
        <f t="shared" si="2"/>
        <v>6</v>
      </c>
      <c r="L3" s="159" t="str">
        <f t="shared" si="3"/>
        <v>7</v>
      </c>
      <c r="M3" s="159" t="str">
        <f t="shared" si="4"/>
        <v>11</v>
      </c>
      <c r="N3" s="159" t="str">
        <f t="shared" si="5"/>
        <v>14</v>
      </c>
      <c r="O3" s="159">
        <f t="shared" si="6"/>
        <v>35</v>
      </c>
      <c r="P3" s="159">
        <f t="shared" si="7"/>
        <v>85</v>
      </c>
      <c r="Q3" s="160">
        <v>2</v>
      </c>
      <c r="R3" s="92" t="s">
        <v>19</v>
      </c>
    </row>
    <row r="4" spans="1:18" s="162" customFormat="1" ht="15" customHeight="1">
      <c r="A4" s="92" t="s">
        <v>17</v>
      </c>
      <c r="B4" s="92" t="s">
        <v>17</v>
      </c>
      <c r="C4" s="92" t="s">
        <v>20</v>
      </c>
      <c r="D4" s="157">
        <v>0.7</v>
      </c>
      <c r="E4" s="92">
        <v>1</v>
      </c>
      <c r="F4" s="92">
        <v>1</v>
      </c>
      <c r="G4" s="92">
        <v>1</v>
      </c>
      <c r="H4" s="158">
        <v>1</v>
      </c>
      <c r="I4" s="159" t="str">
        <f t="shared" si="0"/>
        <v>6</v>
      </c>
      <c r="J4" s="159" t="str">
        <f t="shared" si="1"/>
        <v>6</v>
      </c>
      <c r="K4" s="159" t="str">
        <f t="shared" si="2"/>
        <v>6</v>
      </c>
      <c r="L4" s="159" t="str">
        <f t="shared" si="3"/>
        <v>7</v>
      </c>
      <c r="M4" s="159" t="str">
        <f t="shared" si="4"/>
        <v>11</v>
      </c>
      <c r="N4" s="159" t="str">
        <f t="shared" si="5"/>
        <v>14</v>
      </c>
      <c r="O4" s="159">
        <f t="shared" si="6"/>
        <v>35</v>
      </c>
      <c r="P4" s="159">
        <f t="shared" si="7"/>
        <v>85</v>
      </c>
      <c r="Q4" s="160">
        <v>2</v>
      </c>
      <c r="R4" s="92" t="s">
        <v>20</v>
      </c>
    </row>
    <row r="5" spans="1:18" s="162" customFormat="1" ht="15" customHeight="1">
      <c r="A5" s="92" t="s">
        <v>17</v>
      </c>
      <c r="B5" s="92" t="s">
        <v>17</v>
      </c>
      <c r="C5" s="92" t="s">
        <v>21</v>
      </c>
      <c r="D5" s="157">
        <v>0.65</v>
      </c>
      <c r="E5" s="92">
        <v>1</v>
      </c>
      <c r="F5" s="92">
        <v>1</v>
      </c>
      <c r="G5" s="92">
        <v>1</v>
      </c>
      <c r="H5" s="158">
        <v>1</v>
      </c>
      <c r="I5" s="159" t="str">
        <f t="shared" si="0"/>
        <v>6</v>
      </c>
      <c r="J5" s="159" t="str">
        <f t="shared" si="1"/>
        <v>6</v>
      </c>
      <c r="K5" s="159" t="str">
        <f t="shared" si="2"/>
        <v>6</v>
      </c>
      <c r="L5" s="159" t="str">
        <f t="shared" si="3"/>
        <v>7</v>
      </c>
      <c r="M5" s="159" t="str">
        <f t="shared" si="4"/>
        <v>11</v>
      </c>
      <c r="N5" s="159" t="str">
        <f t="shared" si="5"/>
        <v>14</v>
      </c>
      <c r="O5" s="159">
        <f t="shared" si="6"/>
        <v>32.5</v>
      </c>
      <c r="P5" s="159">
        <f t="shared" si="7"/>
        <v>82.5</v>
      </c>
      <c r="Q5" s="160">
        <v>3</v>
      </c>
      <c r="R5" s="92" t="s">
        <v>21</v>
      </c>
    </row>
    <row r="6" spans="1:18" s="162" customFormat="1" ht="15" customHeight="1">
      <c r="A6" s="92" t="s">
        <v>17</v>
      </c>
      <c r="B6" s="92" t="s">
        <v>17</v>
      </c>
      <c r="C6" s="92" t="s">
        <v>22</v>
      </c>
      <c r="D6" s="157">
        <v>0.6</v>
      </c>
      <c r="E6" s="92">
        <v>1</v>
      </c>
      <c r="F6" s="92">
        <v>1</v>
      </c>
      <c r="G6" s="92">
        <v>1</v>
      </c>
      <c r="H6" s="158">
        <v>1</v>
      </c>
      <c r="I6" s="159" t="str">
        <f t="shared" si="0"/>
        <v>6</v>
      </c>
      <c r="J6" s="159" t="str">
        <f t="shared" si="1"/>
        <v>6</v>
      </c>
      <c r="K6" s="159" t="str">
        <f t="shared" si="2"/>
        <v>6</v>
      </c>
      <c r="L6" s="159" t="str">
        <f t="shared" si="3"/>
        <v>7</v>
      </c>
      <c r="M6" s="159" t="str">
        <f t="shared" si="4"/>
        <v>11</v>
      </c>
      <c r="N6" s="159" t="str">
        <f t="shared" si="5"/>
        <v>14</v>
      </c>
      <c r="O6" s="159">
        <f t="shared" si="6"/>
        <v>30</v>
      </c>
      <c r="P6" s="159">
        <f t="shared" si="7"/>
        <v>80</v>
      </c>
      <c r="Q6" s="160">
        <v>4</v>
      </c>
      <c r="R6" s="92" t="s">
        <v>22</v>
      </c>
    </row>
    <row r="7" spans="1:18" s="162" customFormat="1" ht="15" customHeight="1">
      <c r="A7" s="92" t="s">
        <v>17</v>
      </c>
      <c r="B7" s="92" t="s">
        <v>17</v>
      </c>
      <c r="C7" s="92" t="s">
        <v>23</v>
      </c>
      <c r="D7" s="157">
        <v>0.6</v>
      </c>
      <c r="E7" s="92">
        <v>1</v>
      </c>
      <c r="F7" s="92">
        <v>1</v>
      </c>
      <c r="G7" s="92">
        <v>1</v>
      </c>
      <c r="H7" s="158">
        <v>1</v>
      </c>
      <c r="I7" s="158" t="str">
        <f t="shared" si="0"/>
        <v>6</v>
      </c>
      <c r="J7" s="158" t="str">
        <f t="shared" si="1"/>
        <v>6</v>
      </c>
      <c r="K7" s="159" t="str">
        <f t="shared" si="2"/>
        <v>6</v>
      </c>
      <c r="L7" s="158" t="str">
        <f t="shared" si="3"/>
        <v>7</v>
      </c>
      <c r="M7" s="158" t="str">
        <f t="shared" si="4"/>
        <v>11</v>
      </c>
      <c r="N7" s="158" t="str">
        <f t="shared" si="5"/>
        <v>14</v>
      </c>
      <c r="O7" s="158">
        <f t="shared" si="6"/>
        <v>30</v>
      </c>
      <c r="P7" s="158">
        <f t="shared" si="7"/>
        <v>80</v>
      </c>
      <c r="Q7" s="160">
        <v>4</v>
      </c>
      <c r="R7" s="92" t="s">
        <v>23</v>
      </c>
    </row>
    <row r="8" spans="1:18" s="160" customFormat="1" ht="15" customHeight="1">
      <c r="A8" s="163" t="s">
        <v>24</v>
      </c>
      <c r="B8" s="163" t="s">
        <v>25</v>
      </c>
      <c r="C8" s="163" t="s">
        <v>26</v>
      </c>
      <c r="D8" s="164">
        <v>0.6</v>
      </c>
      <c r="E8" s="163">
        <v>1</v>
      </c>
      <c r="F8" s="163">
        <v>1</v>
      </c>
      <c r="G8" s="163">
        <v>1</v>
      </c>
      <c r="H8" s="165">
        <v>1</v>
      </c>
      <c r="I8" s="160" t="str">
        <f t="shared" si="0"/>
        <v>6</v>
      </c>
      <c r="J8" s="160" t="str">
        <f t="shared" si="1"/>
        <v>6</v>
      </c>
      <c r="K8" s="160" t="str">
        <f t="shared" si="2"/>
        <v>6</v>
      </c>
      <c r="L8" s="160" t="str">
        <f t="shared" si="3"/>
        <v>7</v>
      </c>
      <c r="M8" s="160" t="str">
        <f t="shared" si="4"/>
        <v>11</v>
      </c>
      <c r="N8" s="160" t="str">
        <f t="shared" si="5"/>
        <v>14</v>
      </c>
      <c r="O8" s="160">
        <f t="shared" si="6"/>
        <v>30</v>
      </c>
      <c r="P8" s="160">
        <f t="shared" si="7"/>
        <v>80</v>
      </c>
      <c r="Q8" s="160">
        <v>4</v>
      </c>
      <c r="R8" s="163" t="s">
        <v>26</v>
      </c>
    </row>
    <row r="9" spans="1:18" s="160" customFormat="1" ht="15" customHeight="1">
      <c r="A9" s="163" t="s">
        <v>24</v>
      </c>
      <c r="B9" s="163" t="s">
        <v>25</v>
      </c>
      <c r="C9" s="163" t="s">
        <v>27</v>
      </c>
      <c r="D9" s="164">
        <v>0.6</v>
      </c>
      <c r="E9" s="163">
        <v>1</v>
      </c>
      <c r="F9" s="163">
        <v>1</v>
      </c>
      <c r="G9" s="163">
        <v>1</v>
      </c>
      <c r="H9" s="165">
        <v>1</v>
      </c>
      <c r="I9" s="165" t="str">
        <f t="shared" si="0"/>
        <v>6</v>
      </c>
      <c r="J9" s="165" t="str">
        <f t="shared" si="1"/>
        <v>6</v>
      </c>
      <c r="K9" s="160" t="str">
        <f t="shared" si="2"/>
        <v>6</v>
      </c>
      <c r="L9" s="165" t="str">
        <f t="shared" si="3"/>
        <v>7</v>
      </c>
      <c r="M9" s="165" t="str">
        <f t="shared" si="4"/>
        <v>11</v>
      </c>
      <c r="N9" s="165" t="str">
        <f t="shared" si="5"/>
        <v>14</v>
      </c>
      <c r="O9" s="165">
        <f t="shared" si="6"/>
        <v>30</v>
      </c>
      <c r="P9" s="165">
        <f t="shared" si="7"/>
        <v>80</v>
      </c>
      <c r="Q9" s="160">
        <v>4</v>
      </c>
      <c r="R9" s="163" t="s">
        <v>27</v>
      </c>
    </row>
    <row r="10" spans="1:18" s="162" customFormat="1" ht="15" customHeight="1">
      <c r="A10" s="92" t="s">
        <v>24</v>
      </c>
      <c r="B10" s="92" t="s">
        <v>25</v>
      </c>
      <c r="C10" s="92" t="s">
        <v>28</v>
      </c>
      <c r="D10" s="157">
        <v>0.6</v>
      </c>
      <c r="E10" s="92">
        <v>1</v>
      </c>
      <c r="F10" s="92">
        <v>1</v>
      </c>
      <c r="G10" s="92">
        <v>1</v>
      </c>
      <c r="H10" s="158">
        <v>1</v>
      </c>
      <c r="I10" s="159" t="str">
        <f t="shared" si="0"/>
        <v>6</v>
      </c>
      <c r="J10" s="159" t="str">
        <f t="shared" si="1"/>
        <v>6</v>
      </c>
      <c r="K10" s="159" t="str">
        <f t="shared" si="2"/>
        <v>6</v>
      </c>
      <c r="L10" s="159" t="str">
        <f t="shared" si="3"/>
        <v>7</v>
      </c>
      <c r="M10" s="159" t="str">
        <f t="shared" si="4"/>
        <v>11</v>
      </c>
      <c r="N10" s="159" t="str">
        <f t="shared" si="5"/>
        <v>14</v>
      </c>
      <c r="O10" s="159">
        <f t="shared" si="6"/>
        <v>30</v>
      </c>
      <c r="P10" s="159">
        <f t="shared" si="7"/>
        <v>80</v>
      </c>
      <c r="Q10" s="160">
        <v>4</v>
      </c>
      <c r="R10" s="92" t="s">
        <v>28</v>
      </c>
    </row>
    <row r="11" spans="1:18" s="162" customFormat="1" ht="15" customHeight="1">
      <c r="A11" s="92" t="s">
        <v>29</v>
      </c>
      <c r="B11" s="92" t="s">
        <v>30</v>
      </c>
      <c r="C11" s="92" t="s">
        <v>31</v>
      </c>
      <c r="D11" s="157">
        <v>0.75</v>
      </c>
      <c r="E11" s="92">
        <v>1</v>
      </c>
      <c r="F11" s="92">
        <v>1</v>
      </c>
      <c r="G11" s="92">
        <v>1</v>
      </c>
      <c r="H11" s="158">
        <v>0</v>
      </c>
      <c r="I11" s="159" t="str">
        <f t="shared" si="0"/>
        <v>0</v>
      </c>
      <c r="J11" s="159" t="str">
        <f t="shared" si="1"/>
        <v>6</v>
      </c>
      <c r="K11" s="159" t="str">
        <f t="shared" si="2"/>
        <v>1</v>
      </c>
      <c r="L11" s="159" t="str">
        <f t="shared" si="3"/>
        <v>7</v>
      </c>
      <c r="M11" s="159" t="str">
        <f t="shared" si="4"/>
        <v>11</v>
      </c>
      <c r="N11" s="159" t="str">
        <f t="shared" si="5"/>
        <v>14</v>
      </c>
      <c r="O11" s="159">
        <f t="shared" si="6"/>
        <v>37.5</v>
      </c>
      <c r="P11" s="159">
        <f t="shared" si="7"/>
        <v>76.5</v>
      </c>
      <c r="Q11" s="160">
        <v>5</v>
      </c>
      <c r="R11" s="92" t="s">
        <v>31</v>
      </c>
    </row>
    <row r="12" spans="1:18" s="162" customFormat="1" ht="15" customHeight="1">
      <c r="A12" s="92" t="s">
        <v>29</v>
      </c>
      <c r="B12" s="92" t="s">
        <v>30</v>
      </c>
      <c r="C12" s="92" t="s">
        <v>32</v>
      </c>
      <c r="D12" s="157">
        <v>0.75</v>
      </c>
      <c r="E12" s="92">
        <v>1</v>
      </c>
      <c r="F12" s="92">
        <v>1</v>
      </c>
      <c r="G12" s="92">
        <v>1</v>
      </c>
      <c r="H12" s="158">
        <v>0</v>
      </c>
      <c r="I12" s="159" t="str">
        <f t="shared" si="0"/>
        <v>0</v>
      </c>
      <c r="J12" s="159" t="str">
        <f t="shared" si="1"/>
        <v>6</v>
      </c>
      <c r="K12" s="159" t="str">
        <f t="shared" si="2"/>
        <v>1</v>
      </c>
      <c r="L12" s="159" t="str">
        <f t="shared" si="3"/>
        <v>7</v>
      </c>
      <c r="M12" s="159" t="str">
        <f t="shared" si="4"/>
        <v>11</v>
      </c>
      <c r="N12" s="159" t="str">
        <f t="shared" si="5"/>
        <v>14</v>
      </c>
      <c r="O12" s="159">
        <f t="shared" si="6"/>
        <v>37.5</v>
      </c>
      <c r="P12" s="159">
        <f t="shared" si="7"/>
        <v>76.5</v>
      </c>
      <c r="Q12" s="160">
        <v>5</v>
      </c>
      <c r="R12" s="92" t="s">
        <v>32</v>
      </c>
    </row>
    <row r="13" spans="1:18" s="162" customFormat="1" ht="15" customHeight="1">
      <c r="A13" s="92" t="s">
        <v>33</v>
      </c>
      <c r="B13" s="92" t="s">
        <v>34</v>
      </c>
      <c r="C13" s="92" t="s">
        <v>35</v>
      </c>
      <c r="D13" s="157">
        <v>0.64</v>
      </c>
      <c r="E13" s="92">
        <v>1</v>
      </c>
      <c r="F13" s="92">
        <v>1</v>
      </c>
      <c r="G13" s="92">
        <v>1</v>
      </c>
      <c r="H13" s="158">
        <v>0.5</v>
      </c>
      <c r="I13" s="159" t="str">
        <f t="shared" si="0"/>
        <v>3</v>
      </c>
      <c r="J13" s="159" t="str">
        <f t="shared" si="1"/>
        <v>6</v>
      </c>
      <c r="K13" s="159" t="str">
        <f t="shared" si="2"/>
        <v>3</v>
      </c>
      <c r="L13" s="159" t="str">
        <f t="shared" si="3"/>
        <v>7</v>
      </c>
      <c r="M13" s="159" t="str">
        <f t="shared" si="4"/>
        <v>11</v>
      </c>
      <c r="N13" s="159" t="str">
        <f t="shared" si="5"/>
        <v>14</v>
      </c>
      <c r="O13" s="159">
        <f t="shared" si="6"/>
        <v>32</v>
      </c>
      <c r="P13" s="159">
        <f t="shared" si="7"/>
        <v>76</v>
      </c>
      <c r="Q13" s="160">
        <v>6</v>
      </c>
      <c r="R13" s="92" t="s">
        <v>35</v>
      </c>
    </row>
    <row r="14" spans="1:18" s="166" customFormat="1" ht="15" customHeight="1">
      <c r="A14" s="92" t="s">
        <v>33</v>
      </c>
      <c r="B14" s="92" t="s">
        <v>34</v>
      </c>
      <c r="C14" s="92" t="s">
        <v>36</v>
      </c>
      <c r="D14" s="157">
        <v>0.64</v>
      </c>
      <c r="E14" s="92">
        <v>1</v>
      </c>
      <c r="F14" s="92">
        <v>1</v>
      </c>
      <c r="G14" s="92">
        <v>1</v>
      </c>
      <c r="H14" s="158">
        <v>0.5</v>
      </c>
      <c r="I14" s="159" t="str">
        <f t="shared" si="0"/>
        <v>3</v>
      </c>
      <c r="J14" s="159" t="str">
        <f t="shared" si="1"/>
        <v>6</v>
      </c>
      <c r="K14" s="159" t="str">
        <f t="shared" si="2"/>
        <v>3</v>
      </c>
      <c r="L14" s="159" t="str">
        <f t="shared" si="3"/>
        <v>7</v>
      </c>
      <c r="M14" s="159" t="str">
        <f t="shared" si="4"/>
        <v>11</v>
      </c>
      <c r="N14" s="159" t="str">
        <f t="shared" si="5"/>
        <v>14</v>
      </c>
      <c r="O14" s="159">
        <f t="shared" si="6"/>
        <v>32</v>
      </c>
      <c r="P14" s="159">
        <f t="shared" si="7"/>
        <v>76</v>
      </c>
      <c r="Q14" s="160">
        <v>6</v>
      </c>
      <c r="R14" s="92" t="s">
        <v>36</v>
      </c>
    </row>
    <row r="15" spans="1:18" s="166" customFormat="1" ht="15" customHeight="1">
      <c r="A15" s="92" t="s">
        <v>37</v>
      </c>
      <c r="B15" s="92" t="s">
        <v>37</v>
      </c>
      <c r="C15" s="92" t="s">
        <v>38</v>
      </c>
      <c r="D15" s="157">
        <v>0.73</v>
      </c>
      <c r="E15" s="92">
        <v>1</v>
      </c>
      <c r="F15" s="92">
        <v>1</v>
      </c>
      <c r="G15" s="92">
        <v>1</v>
      </c>
      <c r="H15" s="158">
        <v>0</v>
      </c>
      <c r="I15" s="158">
        <v>0</v>
      </c>
      <c r="J15" s="158" t="str">
        <f t="shared" si="1"/>
        <v>6</v>
      </c>
      <c r="K15" s="159" t="str">
        <f t="shared" si="2"/>
        <v>1</v>
      </c>
      <c r="L15" s="158" t="str">
        <f t="shared" si="3"/>
        <v>7</v>
      </c>
      <c r="M15" s="158" t="str">
        <f t="shared" si="4"/>
        <v>11</v>
      </c>
      <c r="N15" s="158" t="str">
        <f t="shared" si="5"/>
        <v>14</v>
      </c>
      <c r="O15" s="158">
        <f t="shared" si="6"/>
        <v>36.5</v>
      </c>
      <c r="P15" s="158">
        <f t="shared" si="7"/>
        <v>75.5</v>
      </c>
      <c r="Q15" s="160">
        <v>7</v>
      </c>
      <c r="R15" s="92" t="s">
        <v>38</v>
      </c>
    </row>
    <row r="16" spans="1:18" s="162" customFormat="1" ht="15" customHeight="1">
      <c r="A16" s="92" t="s">
        <v>39</v>
      </c>
      <c r="B16" s="92" t="s">
        <v>40</v>
      </c>
      <c r="C16" s="92" t="s">
        <v>41</v>
      </c>
      <c r="D16" s="157">
        <v>0.51</v>
      </c>
      <c r="E16" s="92">
        <v>1</v>
      </c>
      <c r="F16" s="92">
        <v>1</v>
      </c>
      <c r="G16" s="92">
        <v>1</v>
      </c>
      <c r="H16" s="158">
        <v>1</v>
      </c>
      <c r="I16" s="159" t="str">
        <f>IF(H16=0,"0",IF(H16=0.5,"3","6"))</f>
        <v>6</v>
      </c>
      <c r="J16" s="159" t="str">
        <f t="shared" si="1"/>
        <v>6</v>
      </c>
      <c r="K16" s="159" t="str">
        <f t="shared" si="2"/>
        <v>6</v>
      </c>
      <c r="L16" s="159" t="str">
        <f t="shared" si="3"/>
        <v>7</v>
      </c>
      <c r="M16" s="159" t="str">
        <f t="shared" si="4"/>
        <v>11</v>
      </c>
      <c r="N16" s="159" t="str">
        <f t="shared" si="5"/>
        <v>14</v>
      </c>
      <c r="O16" s="159">
        <f t="shared" si="6"/>
        <v>25.5</v>
      </c>
      <c r="P16" s="159">
        <f t="shared" si="7"/>
        <v>75.5</v>
      </c>
      <c r="Q16" s="167">
        <v>7</v>
      </c>
      <c r="R16" s="92" t="s">
        <v>41</v>
      </c>
    </row>
    <row r="17" spans="1:18" s="162" customFormat="1" ht="15" customHeight="1">
      <c r="A17" s="92" t="s">
        <v>39</v>
      </c>
      <c r="B17" s="92" t="s">
        <v>42</v>
      </c>
      <c r="C17" s="92" t="s">
        <v>43</v>
      </c>
      <c r="D17" s="168">
        <v>0.51</v>
      </c>
      <c r="E17" s="92">
        <v>1</v>
      </c>
      <c r="F17" s="92">
        <v>1</v>
      </c>
      <c r="G17" s="92">
        <v>1</v>
      </c>
      <c r="H17" s="158">
        <v>1</v>
      </c>
      <c r="I17" s="159" t="str">
        <f>IF(H17=0,"0",IF(H17=0.5,"3","6"))</f>
        <v>6</v>
      </c>
      <c r="J17" s="159" t="str">
        <f t="shared" si="1"/>
        <v>6</v>
      </c>
      <c r="K17" s="159">
        <v>6</v>
      </c>
      <c r="L17" s="159" t="str">
        <f t="shared" si="3"/>
        <v>7</v>
      </c>
      <c r="M17" s="159" t="str">
        <f t="shared" si="4"/>
        <v>11</v>
      </c>
      <c r="N17" s="159" t="str">
        <f t="shared" si="5"/>
        <v>14</v>
      </c>
      <c r="O17" s="159">
        <f t="shared" si="6"/>
        <v>25.5</v>
      </c>
      <c r="P17" s="159">
        <f t="shared" si="7"/>
        <v>75.5</v>
      </c>
      <c r="Q17" s="167">
        <v>7</v>
      </c>
      <c r="R17" s="92" t="s">
        <v>43</v>
      </c>
    </row>
    <row r="18" spans="1:18" s="162" customFormat="1" ht="15" customHeight="1">
      <c r="A18" s="92" t="s">
        <v>39</v>
      </c>
      <c r="B18" s="92" t="s">
        <v>42</v>
      </c>
      <c r="C18" s="92" t="s">
        <v>44</v>
      </c>
      <c r="D18" s="168">
        <v>0.51</v>
      </c>
      <c r="E18" s="92">
        <v>1</v>
      </c>
      <c r="F18" s="92">
        <v>1</v>
      </c>
      <c r="G18" s="92">
        <v>1</v>
      </c>
      <c r="H18" s="158">
        <v>1</v>
      </c>
      <c r="I18" s="159" t="str">
        <f>IF(H18=0,"0",IF(H18=0.5,"3","6"))</f>
        <v>6</v>
      </c>
      <c r="J18" s="159" t="str">
        <f t="shared" si="1"/>
        <v>6</v>
      </c>
      <c r="K18" s="159">
        <v>6</v>
      </c>
      <c r="L18" s="159" t="str">
        <f t="shared" si="3"/>
        <v>7</v>
      </c>
      <c r="M18" s="159" t="str">
        <f t="shared" si="4"/>
        <v>11</v>
      </c>
      <c r="N18" s="159" t="str">
        <f t="shared" si="5"/>
        <v>14</v>
      </c>
      <c r="O18" s="159">
        <f t="shared" si="6"/>
        <v>25.5</v>
      </c>
      <c r="P18" s="159">
        <f t="shared" si="7"/>
        <v>75.5</v>
      </c>
      <c r="Q18" s="160">
        <v>7</v>
      </c>
      <c r="R18" s="92" t="s">
        <v>44</v>
      </c>
    </row>
    <row r="19" spans="1:18" s="162" customFormat="1" ht="15" customHeight="1">
      <c r="A19" s="92" t="s">
        <v>39</v>
      </c>
      <c r="B19" s="92" t="s">
        <v>40</v>
      </c>
      <c r="C19" s="92" t="s">
        <v>45</v>
      </c>
      <c r="D19" s="157">
        <v>0.51</v>
      </c>
      <c r="E19" s="92">
        <v>1</v>
      </c>
      <c r="F19" s="92">
        <v>1</v>
      </c>
      <c r="G19" s="92">
        <v>1</v>
      </c>
      <c r="H19" s="158">
        <v>1</v>
      </c>
      <c r="I19" s="159" t="str">
        <f>IF(H19=0,"0",IF(H19=0.5,"3","6"))</f>
        <v>6</v>
      </c>
      <c r="J19" s="159" t="str">
        <f t="shared" si="1"/>
        <v>6</v>
      </c>
      <c r="K19" s="159" t="str">
        <f t="shared" ref="K19:K53" si="8">IF(H19=0,"1",IF(H19=0.5,"3","6"))</f>
        <v>6</v>
      </c>
      <c r="L19" s="159" t="str">
        <f t="shared" si="3"/>
        <v>7</v>
      </c>
      <c r="M19" s="159" t="str">
        <f t="shared" si="4"/>
        <v>11</v>
      </c>
      <c r="N19" s="159" t="str">
        <f t="shared" si="5"/>
        <v>14</v>
      </c>
      <c r="O19" s="159">
        <f t="shared" si="6"/>
        <v>25.5</v>
      </c>
      <c r="P19" s="159">
        <f t="shared" si="7"/>
        <v>75.5</v>
      </c>
      <c r="Q19" s="160">
        <v>7</v>
      </c>
      <c r="R19" s="92" t="s">
        <v>45</v>
      </c>
    </row>
    <row r="20" spans="1:18" s="162" customFormat="1" ht="15" customHeight="1">
      <c r="A20" s="92" t="s">
        <v>39</v>
      </c>
      <c r="B20" s="92" t="s">
        <v>40</v>
      </c>
      <c r="C20" s="92" t="s">
        <v>46</v>
      </c>
      <c r="D20" s="157">
        <v>0.51</v>
      </c>
      <c r="E20" s="92">
        <v>1</v>
      </c>
      <c r="F20" s="92">
        <v>1</v>
      </c>
      <c r="G20" s="92">
        <v>1</v>
      </c>
      <c r="H20" s="158">
        <v>1</v>
      </c>
      <c r="I20" s="159" t="str">
        <f>IF(H20=0,"0",IF(H20=0.5,"3","6"))</f>
        <v>6</v>
      </c>
      <c r="J20" s="159" t="str">
        <f t="shared" si="1"/>
        <v>6</v>
      </c>
      <c r="K20" s="159" t="str">
        <f t="shared" si="8"/>
        <v>6</v>
      </c>
      <c r="L20" s="159" t="str">
        <f t="shared" si="3"/>
        <v>7</v>
      </c>
      <c r="M20" s="159" t="str">
        <f t="shared" si="4"/>
        <v>11</v>
      </c>
      <c r="N20" s="159" t="str">
        <f t="shared" si="5"/>
        <v>14</v>
      </c>
      <c r="O20" s="159">
        <f t="shared" si="6"/>
        <v>25.5</v>
      </c>
      <c r="P20" s="159">
        <f t="shared" si="7"/>
        <v>75.5</v>
      </c>
      <c r="Q20" s="160">
        <v>7</v>
      </c>
      <c r="R20" s="92" t="s">
        <v>46</v>
      </c>
    </row>
    <row r="21" spans="1:18" s="162" customFormat="1" ht="15" customHeight="1">
      <c r="A21" s="92" t="s">
        <v>37</v>
      </c>
      <c r="B21" s="92" t="s">
        <v>37</v>
      </c>
      <c r="C21" s="92" t="s">
        <v>47</v>
      </c>
      <c r="D21" s="157">
        <v>0.71</v>
      </c>
      <c r="E21" s="92">
        <v>1</v>
      </c>
      <c r="F21" s="92">
        <v>1</v>
      </c>
      <c r="G21" s="92">
        <v>1</v>
      </c>
      <c r="H21" s="158">
        <v>0</v>
      </c>
      <c r="I21" s="159">
        <v>0</v>
      </c>
      <c r="J21" s="159" t="str">
        <f t="shared" si="1"/>
        <v>6</v>
      </c>
      <c r="K21" s="159" t="str">
        <f t="shared" si="8"/>
        <v>1</v>
      </c>
      <c r="L21" s="159" t="str">
        <f t="shared" si="3"/>
        <v>7</v>
      </c>
      <c r="M21" s="159" t="str">
        <f t="shared" si="4"/>
        <v>11</v>
      </c>
      <c r="N21" s="159" t="str">
        <f t="shared" si="5"/>
        <v>14</v>
      </c>
      <c r="O21" s="159">
        <f t="shared" si="6"/>
        <v>35.5</v>
      </c>
      <c r="P21" s="159">
        <f t="shared" si="7"/>
        <v>74.5</v>
      </c>
      <c r="Q21" s="160">
        <v>8</v>
      </c>
      <c r="R21" s="92" t="s">
        <v>47</v>
      </c>
    </row>
    <row r="22" spans="1:18" s="162" customFormat="1" ht="15" customHeight="1">
      <c r="A22" s="92" t="s">
        <v>37</v>
      </c>
      <c r="B22" s="92" t="s">
        <v>37</v>
      </c>
      <c r="C22" s="92" t="s">
        <v>48</v>
      </c>
      <c r="D22" s="157">
        <v>0.7</v>
      </c>
      <c r="E22" s="92">
        <v>1</v>
      </c>
      <c r="F22" s="92">
        <v>1</v>
      </c>
      <c r="G22" s="92">
        <v>1</v>
      </c>
      <c r="H22" s="158">
        <v>0</v>
      </c>
      <c r="I22" s="159">
        <v>0</v>
      </c>
      <c r="J22" s="159" t="str">
        <f t="shared" si="1"/>
        <v>6</v>
      </c>
      <c r="K22" s="159" t="str">
        <f t="shared" si="8"/>
        <v>1</v>
      </c>
      <c r="L22" s="159" t="str">
        <f t="shared" si="3"/>
        <v>7</v>
      </c>
      <c r="M22" s="159" t="str">
        <f t="shared" si="4"/>
        <v>11</v>
      </c>
      <c r="N22" s="159" t="str">
        <f t="shared" si="5"/>
        <v>14</v>
      </c>
      <c r="O22" s="159">
        <f t="shared" si="6"/>
        <v>35</v>
      </c>
      <c r="P22" s="159">
        <f t="shared" si="7"/>
        <v>74</v>
      </c>
      <c r="Q22" s="160">
        <v>9</v>
      </c>
      <c r="R22" s="92" t="s">
        <v>48</v>
      </c>
    </row>
    <row r="23" spans="1:18" s="162" customFormat="1" ht="15" customHeight="1">
      <c r="A23" s="92" t="s">
        <v>29</v>
      </c>
      <c r="B23" s="92" t="s">
        <v>30</v>
      </c>
      <c r="C23" s="92" t="s">
        <v>49</v>
      </c>
      <c r="D23" s="157">
        <v>0.7</v>
      </c>
      <c r="E23" s="92">
        <v>1</v>
      </c>
      <c r="F23" s="92">
        <v>1</v>
      </c>
      <c r="G23" s="92">
        <v>1</v>
      </c>
      <c r="H23" s="158">
        <v>0</v>
      </c>
      <c r="I23" s="159" t="str">
        <f t="shared" ref="I23:I54" si="9">IF(H23=0,"0",IF(H23=0.5,"3","6"))</f>
        <v>0</v>
      </c>
      <c r="J23" s="159" t="str">
        <f t="shared" si="1"/>
        <v>6</v>
      </c>
      <c r="K23" s="159" t="str">
        <f t="shared" si="8"/>
        <v>1</v>
      </c>
      <c r="L23" s="159" t="str">
        <f t="shared" si="3"/>
        <v>7</v>
      </c>
      <c r="M23" s="159" t="str">
        <f t="shared" si="4"/>
        <v>11</v>
      </c>
      <c r="N23" s="159" t="str">
        <f t="shared" si="5"/>
        <v>14</v>
      </c>
      <c r="O23" s="159">
        <f t="shared" si="6"/>
        <v>35</v>
      </c>
      <c r="P23" s="159">
        <f t="shared" si="7"/>
        <v>74</v>
      </c>
      <c r="Q23" s="160">
        <v>9</v>
      </c>
      <c r="R23" s="92" t="s">
        <v>49</v>
      </c>
    </row>
    <row r="24" spans="1:18" s="162" customFormat="1" ht="15" customHeight="1">
      <c r="A24" s="92" t="s">
        <v>29</v>
      </c>
      <c r="B24" s="92" t="s">
        <v>30</v>
      </c>
      <c r="C24" s="92" t="s">
        <v>50</v>
      </c>
      <c r="D24" s="157">
        <v>0.7</v>
      </c>
      <c r="E24" s="92">
        <v>1</v>
      </c>
      <c r="F24" s="92">
        <v>1</v>
      </c>
      <c r="G24" s="92">
        <v>1</v>
      </c>
      <c r="H24" s="158">
        <v>0</v>
      </c>
      <c r="I24" s="159" t="str">
        <f t="shared" si="9"/>
        <v>0</v>
      </c>
      <c r="J24" s="159" t="str">
        <f t="shared" si="1"/>
        <v>6</v>
      </c>
      <c r="K24" s="159" t="str">
        <f t="shared" si="8"/>
        <v>1</v>
      </c>
      <c r="L24" s="159" t="str">
        <f t="shared" si="3"/>
        <v>7</v>
      </c>
      <c r="M24" s="159" t="str">
        <f t="shared" si="4"/>
        <v>11</v>
      </c>
      <c r="N24" s="159" t="str">
        <f t="shared" si="5"/>
        <v>14</v>
      </c>
      <c r="O24" s="159">
        <f t="shared" si="6"/>
        <v>35</v>
      </c>
      <c r="P24" s="159">
        <f t="shared" si="7"/>
        <v>74</v>
      </c>
      <c r="Q24" s="160">
        <v>9</v>
      </c>
      <c r="R24" s="92" t="s">
        <v>50</v>
      </c>
    </row>
    <row r="25" spans="1:18" s="162" customFormat="1" ht="15" customHeight="1">
      <c r="A25" s="92" t="s">
        <v>29</v>
      </c>
      <c r="B25" s="92" t="s">
        <v>30</v>
      </c>
      <c r="C25" s="92" t="s">
        <v>51</v>
      </c>
      <c r="D25" s="157">
        <v>0.7</v>
      </c>
      <c r="E25" s="92">
        <v>1</v>
      </c>
      <c r="F25" s="92">
        <v>1</v>
      </c>
      <c r="G25" s="92">
        <v>1</v>
      </c>
      <c r="H25" s="158">
        <v>0</v>
      </c>
      <c r="I25" s="159" t="str">
        <f t="shared" si="9"/>
        <v>0</v>
      </c>
      <c r="J25" s="159" t="str">
        <f t="shared" si="1"/>
        <v>6</v>
      </c>
      <c r="K25" s="159" t="str">
        <f t="shared" si="8"/>
        <v>1</v>
      </c>
      <c r="L25" s="159" t="str">
        <f t="shared" si="3"/>
        <v>7</v>
      </c>
      <c r="M25" s="159" t="str">
        <f t="shared" si="4"/>
        <v>11</v>
      </c>
      <c r="N25" s="159" t="str">
        <f t="shared" si="5"/>
        <v>14</v>
      </c>
      <c r="O25" s="159">
        <f t="shared" si="6"/>
        <v>35</v>
      </c>
      <c r="P25" s="159">
        <f t="shared" si="7"/>
        <v>74</v>
      </c>
      <c r="Q25" s="160">
        <v>9</v>
      </c>
      <c r="R25" s="92" t="s">
        <v>51</v>
      </c>
    </row>
    <row r="26" spans="1:18" s="160" customFormat="1" ht="15" customHeight="1">
      <c r="A26" s="163" t="s">
        <v>24</v>
      </c>
      <c r="B26" s="163" t="s">
        <v>52</v>
      </c>
      <c r="C26" s="163" t="s">
        <v>53</v>
      </c>
      <c r="D26" s="164">
        <v>0.47</v>
      </c>
      <c r="E26" s="163">
        <v>1</v>
      </c>
      <c r="F26" s="163">
        <v>1</v>
      </c>
      <c r="G26" s="163">
        <v>1</v>
      </c>
      <c r="H26" s="165">
        <v>1</v>
      </c>
      <c r="I26" s="160" t="str">
        <f t="shared" si="9"/>
        <v>6</v>
      </c>
      <c r="J26" s="160" t="str">
        <f t="shared" si="1"/>
        <v>6</v>
      </c>
      <c r="K26" s="160" t="str">
        <f t="shared" si="8"/>
        <v>6</v>
      </c>
      <c r="L26" s="160" t="str">
        <f t="shared" si="3"/>
        <v>7</v>
      </c>
      <c r="M26" s="160" t="str">
        <f t="shared" si="4"/>
        <v>11</v>
      </c>
      <c r="N26" s="160" t="str">
        <f t="shared" si="5"/>
        <v>14</v>
      </c>
      <c r="O26" s="160">
        <f t="shared" si="6"/>
        <v>23.5</v>
      </c>
      <c r="P26" s="160">
        <f t="shared" si="7"/>
        <v>73.5</v>
      </c>
      <c r="Q26" s="160">
        <v>10</v>
      </c>
      <c r="R26" s="163" t="s">
        <v>53</v>
      </c>
    </row>
    <row r="27" spans="1:18" s="162" customFormat="1" ht="15" customHeight="1">
      <c r="A27" s="92" t="s">
        <v>54</v>
      </c>
      <c r="B27" s="92" t="s">
        <v>55</v>
      </c>
      <c r="C27" s="92" t="s">
        <v>56</v>
      </c>
      <c r="D27" s="157">
        <v>0.46</v>
      </c>
      <c r="E27" s="92">
        <v>1</v>
      </c>
      <c r="F27" s="92">
        <v>1</v>
      </c>
      <c r="G27" s="92">
        <v>1</v>
      </c>
      <c r="H27" s="158">
        <v>1</v>
      </c>
      <c r="I27" s="159" t="str">
        <f t="shared" si="9"/>
        <v>6</v>
      </c>
      <c r="J27" s="159" t="str">
        <f t="shared" si="1"/>
        <v>6</v>
      </c>
      <c r="K27" s="159" t="str">
        <f t="shared" si="8"/>
        <v>6</v>
      </c>
      <c r="L27" s="159" t="str">
        <f t="shared" si="3"/>
        <v>7</v>
      </c>
      <c r="M27" s="159" t="str">
        <f t="shared" si="4"/>
        <v>11</v>
      </c>
      <c r="N27" s="159" t="str">
        <f t="shared" si="5"/>
        <v>14</v>
      </c>
      <c r="O27" s="159">
        <f t="shared" si="6"/>
        <v>23</v>
      </c>
      <c r="P27" s="159">
        <f t="shared" si="7"/>
        <v>73</v>
      </c>
      <c r="Q27" s="160">
        <v>11</v>
      </c>
      <c r="R27" s="92" t="s">
        <v>56</v>
      </c>
    </row>
    <row r="28" spans="1:18" s="173" customFormat="1" ht="15" customHeight="1">
      <c r="A28" s="169" t="s">
        <v>24</v>
      </c>
      <c r="B28" s="169" t="s">
        <v>25</v>
      </c>
      <c r="C28" s="169" t="s">
        <v>57</v>
      </c>
      <c r="D28" s="170">
        <v>0.6</v>
      </c>
      <c r="E28" s="169">
        <v>1</v>
      </c>
      <c r="F28" s="169">
        <v>1</v>
      </c>
      <c r="G28" s="169">
        <v>0</v>
      </c>
      <c r="H28" s="171">
        <v>1</v>
      </c>
      <c r="I28" s="172" t="str">
        <f t="shared" si="9"/>
        <v>6</v>
      </c>
      <c r="J28" s="172" t="str">
        <f t="shared" si="1"/>
        <v>6</v>
      </c>
      <c r="K28" s="172" t="str">
        <f t="shared" si="8"/>
        <v>6</v>
      </c>
      <c r="L28" s="172" t="str">
        <f t="shared" si="3"/>
        <v>0</v>
      </c>
      <c r="M28" s="172" t="str">
        <f t="shared" si="4"/>
        <v>11</v>
      </c>
      <c r="N28" s="172" t="str">
        <f t="shared" si="5"/>
        <v>14</v>
      </c>
      <c r="O28" s="172">
        <f t="shared" si="6"/>
        <v>30</v>
      </c>
      <c r="P28" s="172">
        <f t="shared" si="7"/>
        <v>73</v>
      </c>
      <c r="Q28" s="160">
        <v>11</v>
      </c>
      <c r="R28" s="169" t="s">
        <v>57</v>
      </c>
    </row>
    <row r="29" spans="1:18" s="162" customFormat="1" ht="15" customHeight="1">
      <c r="A29" s="92" t="s">
        <v>39</v>
      </c>
      <c r="B29" s="92" t="s">
        <v>40</v>
      </c>
      <c r="C29" s="92" t="s">
        <v>58</v>
      </c>
      <c r="D29" s="168">
        <v>0.45</v>
      </c>
      <c r="E29" s="92">
        <v>1</v>
      </c>
      <c r="F29" s="92">
        <v>1</v>
      </c>
      <c r="G29" s="92">
        <v>1</v>
      </c>
      <c r="H29" s="158">
        <v>1</v>
      </c>
      <c r="I29" s="159" t="str">
        <f t="shared" si="9"/>
        <v>6</v>
      </c>
      <c r="J29" s="159" t="str">
        <f t="shared" si="1"/>
        <v>6</v>
      </c>
      <c r="K29" s="159" t="str">
        <f t="shared" si="8"/>
        <v>6</v>
      </c>
      <c r="L29" s="159" t="str">
        <f t="shared" si="3"/>
        <v>7</v>
      </c>
      <c r="M29" s="159" t="str">
        <f t="shared" si="4"/>
        <v>11</v>
      </c>
      <c r="N29" s="159" t="str">
        <f t="shared" si="5"/>
        <v>14</v>
      </c>
      <c r="O29" s="159">
        <f t="shared" si="6"/>
        <v>22.5</v>
      </c>
      <c r="P29" s="159">
        <f t="shared" si="7"/>
        <v>72.5</v>
      </c>
      <c r="Q29" s="167">
        <v>12</v>
      </c>
      <c r="R29" s="92" t="s">
        <v>58</v>
      </c>
    </row>
    <row r="30" spans="1:18" s="162" customFormat="1" ht="15" customHeight="1">
      <c r="A30" s="92" t="s">
        <v>39</v>
      </c>
      <c r="B30" s="92" t="s">
        <v>40</v>
      </c>
      <c r="C30" s="92" t="s">
        <v>59</v>
      </c>
      <c r="D30" s="157">
        <v>0.45</v>
      </c>
      <c r="E30" s="92">
        <v>1</v>
      </c>
      <c r="F30" s="92">
        <v>1</v>
      </c>
      <c r="G30" s="92">
        <v>1</v>
      </c>
      <c r="H30" s="158">
        <v>1</v>
      </c>
      <c r="I30" s="159" t="str">
        <f t="shared" si="9"/>
        <v>6</v>
      </c>
      <c r="J30" s="159" t="str">
        <f t="shared" si="1"/>
        <v>6</v>
      </c>
      <c r="K30" s="159" t="str">
        <f t="shared" si="8"/>
        <v>6</v>
      </c>
      <c r="L30" s="159" t="str">
        <f t="shared" si="3"/>
        <v>7</v>
      </c>
      <c r="M30" s="159" t="str">
        <f t="shared" si="4"/>
        <v>11</v>
      </c>
      <c r="N30" s="159" t="str">
        <f t="shared" si="5"/>
        <v>14</v>
      </c>
      <c r="O30" s="159">
        <f t="shared" si="6"/>
        <v>22.5</v>
      </c>
      <c r="P30" s="159">
        <f t="shared" si="7"/>
        <v>72.5</v>
      </c>
      <c r="Q30" s="160">
        <v>12</v>
      </c>
      <c r="R30" s="92" t="s">
        <v>59</v>
      </c>
    </row>
    <row r="31" spans="1:18" s="162" customFormat="1" ht="15" customHeight="1">
      <c r="A31" s="92" t="s">
        <v>60</v>
      </c>
      <c r="B31" s="92" t="s">
        <v>61</v>
      </c>
      <c r="C31" s="92" t="s">
        <v>62</v>
      </c>
      <c r="D31" s="157">
        <v>0.65</v>
      </c>
      <c r="E31" s="92">
        <v>1</v>
      </c>
      <c r="F31" s="92">
        <v>1</v>
      </c>
      <c r="G31" s="92">
        <v>1</v>
      </c>
      <c r="H31" s="158">
        <v>0</v>
      </c>
      <c r="I31" s="159" t="str">
        <f t="shared" si="9"/>
        <v>0</v>
      </c>
      <c r="J31" s="159" t="str">
        <f t="shared" si="1"/>
        <v>6</v>
      </c>
      <c r="K31" s="159" t="str">
        <f t="shared" si="8"/>
        <v>1</v>
      </c>
      <c r="L31" s="159" t="str">
        <f t="shared" si="3"/>
        <v>7</v>
      </c>
      <c r="M31" s="159" t="str">
        <f t="shared" si="4"/>
        <v>11</v>
      </c>
      <c r="N31" s="159" t="str">
        <f t="shared" si="5"/>
        <v>14</v>
      </c>
      <c r="O31" s="159">
        <f t="shared" si="6"/>
        <v>32.5</v>
      </c>
      <c r="P31" s="159">
        <f t="shared" si="7"/>
        <v>71.5</v>
      </c>
      <c r="Q31" s="174">
        <v>13</v>
      </c>
      <c r="R31" s="92" t="s">
        <v>62</v>
      </c>
    </row>
    <row r="32" spans="1:18" s="162" customFormat="1" ht="15" customHeight="1">
      <c r="A32" s="92" t="s">
        <v>29</v>
      </c>
      <c r="B32" s="92" t="s">
        <v>63</v>
      </c>
      <c r="C32" s="92" t="s">
        <v>64</v>
      </c>
      <c r="D32" s="157">
        <v>0.65</v>
      </c>
      <c r="E32" s="92">
        <v>1</v>
      </c>
      <c r="F32" s="92">
        <v>1</v>
      </c>
      <c r="G32" s="92">
        <v>1</v>
      </c>
      <c r="H32" s="158">
        <v>0</v>
      </c>
      <c r="I32" s="159" t="str">
        <f t="shared" si="9"/>
        <v>0</v>
      </c>
      <c r="J32" s="159" t="str">
        <f t="shared" si="1"/>
        <v>6</v>
      </c>
      <c r="K32" s="159" t="str">
        <f t="shared" si="8"/>
        <v>1</v>
      </c>
      <c r="L32" s="159" t="str">
        <f t="shared" si="3"/>
        <v>7</v>
      </c>
      <c r="M32" s="159" t="str">
        <f t="shared" si="4"/>
        <v>11</v>
      </c>
      <c r="N32" s="159" t="str">
        <f t="shared" si="5"/>
        <v>14</v>
      </c>
      <c r="O32" s="159">
        <f t="shared" si="6"/>
        <v>32.5</v>
      </c>
      <c r="P32" s="159">
        <f t="shared" si="7"/>
        <v>71.5</v>
      </c>
      <c r="Q32" s="174">
        <v>13</v>
      </c>
      <c r="R32" s="92" t="s">
        <v>64</v>
      </c>
    </row>
    <row r="33" spans="1:18" s="162" customFormat="1" ht="15" customHeight="1">
      <c r="A33" s="92" t="s">
        <v>29</v>
      </c>
      <c r="B33" s="92" t="s">
        <v>30</v>
      </c>
      <c r="C33" s="92" t="s">
        <v>65</v>
      </c>
      <c r="D33" s="157">
        <v>0.65</v>
      </c>
      <c r="E33" s="92">
        <v>1</v>
      </c>
      <c r="F33" s="92">
        <v>1</v>
      </c>
      <c r="G33" s="92">
        <v>1</v>
      </c>
      <c r="H33" s="158">
        <v>0</v>
      </c>
      <c r="I33" s="159" t="str">
        <f t="shared" si="9"/>
        <v>0</v>
      </c>
      <c r="J33" s="159" t="str">
        <f t="shared" si="1"/>
        <v>6</v>
      </c>
      <c r="K33" s="159" t="str">
        <f t="shared" si="8"/>
        <v>1</v>
      </c>
      <c r="L33" s="159" t="str">
        <f t="shared" si="3"/>
        <v>7</v>
      </c>
      <c r="M33" s="159" t="str">
        <f t="shared" si="4"/>
        <v>11</v>
      </c>
      <c r="N33" s="159" t="str">
        <f t="shared" si="5"/>
        <v>14</v>
      </c>
      <c r="O33" s="159">
        <f t="shared" si="6"/>
        <v>32.5</v>
      </c>
      <c r="P33" s="159">
        <f t="shared" si="7"/>
        <v>71.5</v>
      </c>
      <c r="Q33" s="174">
        <v>13</v>
      </c>
      <c r="R33" s="92" t="s">
        <v>65</v>
      </c>
    </row>
    <row r="34" spans="1:18" s="162" customFormat="1" ht="15" customHeight="1">
      <c r="A34" s="92" t="s">
        <v>29</v>
      </c>
      <c r="B34" s="92" t="s">
        <v>30</v>
      </c>
      <c r="C34" s="92" t="s">
        <v>66</v>
      </c>
      <c r="D34" s="157">
        <v>0.65</v>
      </c>
      <c r="E34" s="92">
        <v>1</v>
      </c>
      <c r="F34" s="92">
        <v>1</v>
      </c>
      <c r="G34" s="92">
        <v>1</v>
      </c>
      <c r="H34" s="158">
        <v>0</v>
      </c>
      <c r="I34" s="159" t="str">
        <f t="shared" si="9"/>
        <v>0</v>
      </c>
      <c r="J34" s="159" t="str">
        <f t="shared" ref="J34:J65" si="10">IF(E34=1,"6","0")</f>
        <v>6</v>
      </c>
      <c r="K34" s="159" t="str">
        <f t="shared" si="8"/>
        <v>1</v>
      </c>
      <c r="L34" s="159" t="str">
        <f t="shared" ref="L34:L65" si="11">IF(G34=1,"7","0")</f>
        <v>7</v>
      </c>
      <c r="M34" s="159" t="str">
        <f t="shared" ref="M34:M65" si="12">IF(E34=1,"11","0")</f>
        <v>11</v>
      </c>
      <c r="N34" s="159" t="str">
        <f t="shared" ref="N34:N65" si="13">IF(F34=1,"14","0")</f>
        <v>14</v>
      </c>
      <c r="O34" s="159">
        <f t="shared" ref="O34:O65" si="14">(0.5*D34)*100</f>
        <v>32.5</v>
      </c>
      <c r="P34" s="159">
        <f t="shared" ref="P34:P65" si="15">O34+I34+J34+K34+L34+M34+N34</f>
        <v>71.5</v>
      </c>
      <c r="Q34" s="174">
        <v>13</v>
      </c>
      <c r="R34" s="92" t="s">
        <v>66</v>
      </c>
    </row>
    <row r="35" spans="1:18" s="159" customFormat="1" ht="15" customHeight="1">
      <c r="A35" s="92" t="s">
        <v>29</v>
      </c>
      <c r="B35" s="92" t="s">
        <v>63</v>
      </c>
      <c r="C35" s="92" t="s">
        <v>67</v>
      </c>
      <c r="D35" s="157">
        <v>0.65</v>
      </c>
      <c r="E35" s="92">
        <v>1</v>
      </c>
      <c r="F35" s="92">
        <v>1</v>
      </c>
      <c r="G35" s="92">
        <v>1</v>
      </c>
      <c r="H35" s="158">
        <v>0</v>
      </c>
      <c r="I35" s="159" t="str">
        <f t="shared" si="9"/>
        <v>0</v>
      </c>
      <c r="J35" s="159" t="str">
        <f t="shared" si="10"/>
        <v>6</v>
      </c>
      <c r="K35" s="159" t="str">
        <f t="shared" si="8"/>
        <v>1</v>
      </c>
      <c r="L35" s="159" t="str">
        <f t="shared" si="11"/>
        <v>7</v>
      </c>
      <c r="M35" s="159" t="str">
        <f t="shared" si="12"/>
        <v>11</v>
      </c>
      <c r="N35" s="159" t="str">
        <f t="shared" si="13"/>
        <v>14</v>
      </c>
      <c r="O35" s="159">
        <f t="shared" si="14"/>
        <v>32.5</v>
      </c>
      <c r="P35" s="159">
        <f t="shared" si="15"/>
        <v>71.5</v>
      </c>
      <c r="Q35" s="174">
        <v>13</v>
      </c>
      <c r="R35" s="92" t="s">
        <v>67</v>
      </c>
    </row>
    <row r="36" spans="1:18" s="159" customFormat="1" ht="15" customHeight="1">
      <c r="A36" s="92" t="s">
        <v>29</v>
      </c>
      <c r="B36" s="92" t="s">
        <v>63</v>
      </c>
      <c r="C36" s="92" t="s">
        <v>68</v>
      </c>
      <c r="D36" s="157">
        <v>0.65</v>
      </c>
      <c r="E36" s="92">
        <v>1</v>
      </c>
      <c r="F36" s="92">
        <v>1</v>
      </c>
      <c r="G36" s="92">
        <v>1</v>
      </c>
      <c r="H36" s="158">
        <v>0</v>
      </c>
      <c r="I36" s="159" t="str">
        <f t="shared" si="9"/>
        <v>0</v>
      </c>
      <c r="J36" s="159" t="str">
        <f t="shared" si="10"/>
        <v>6</v>
      </c>
      <c r="K36" s="159" t="str">
        <f t="shared" si="8"/>
        <v>1</v>
      </c>
      <c r="L36" s="159" t="str">
        <f t="shared" si="11"/>
        <v>7</v>
      </c>
      <c r="M36" s="159" t="str">
        <f t="shared" si="12"/>
        <v>11</v>
      </c>
      <c r="N36" s="159" t="str">
        <f t="shared" si="13"/>
        <v>14</v>
      </c>
      <c r="O36" s="159">
        <f t="shared" si="14"/>
        <v>32.5</v>
      </c>
      <c r="P36" s="159">
        <f t="shared" si="15"/>
        <v>71.5</v>
      </c>
      <c r="Q36" s="174">
        <v>13</v>
      </c>
      <c r="R36" s="92" t="s">
        <v>68</v>
      </c>
    </row>
    <row r="37" spans="1:18" s="159" customFormat="1" ht="15" customHeight="1">
      <c r="A37" s="92" t="s">
        <v>17</v>
      </c>
      <c r="B37" s="92" t="s">
        <v>17</v>
      </c>
      <c r="C37" s="92" t="s">
        <v>69</v>
      </c>
      <c r="D37" s="157">
        <v>0.4</v>
      </c>
      <c r="E37" s="92">
        <v>1</v>
      </c>
      <c r="F37" s="92">
        <v>1</v>
      </c>
      <c r="G37" s="92">
        <v>1</v>
      </c>
      <c r="H37" s="158">
        <v>1</v>
      </c>
      <c r="I37" s="159" t="str">
        <f t="shared" si="9"/>
        <v>6</v>
      </c>
      <c r="J37" s="159" t="str">
        <f t="shared" si="10"/>
        <v>6</v>
      </c>
      <c r="K37" s="159" t="str">
        <f t="shared" si="8"/>
        <v>6</v>
      </c>
      <c r="L37" s="159" t="str">
        <f t="shared" si="11"/>
        <v>7</v>
      </c>
      <c r="M37" s="159" t="str">
        <f t="shared" si="12"/>
        <v>11</v>
      </c>
      <c r="N37" s="159" t="str">
        <f t="shared" si="13"/>
        <v>14</v>
      </c>
      <c r="O37" s="159">
        <f t="shared" si="14"/>
        <v>20</v>
      </c>
      <c r="P37" s="159">
        <f t="shared" si="15"/>
        <v>70</v>
      </c>
      <c r="Q37" s="174">
        <v>14</v>
      </c>
      <c r="R37" s="92" t="s">
        <v>69</v>
      </c>
    </row>
    <row r="38" spans="1:18" s="159" customFormat="1" ht="15" customHeight="1">
      <c r="A38" s="92" t="s">
        <v>39</v>
      </c>
      <c r="B38" s="92" t="s">
        <v>40</v>
      </c>
      <c r="C38" s="92" t="s">
        <v>70</v>
      </c>
      <c r="D38" s="168">
        <v>0.4</v>
      </c>
      <c r="E38" s="92">
        <v>1</v>
      </c>
      <c r="F38" s="92">
        <v>1</v>
      </c>
      <c r="G38" s="92">
        <v>1</v>
      </c>
      <c r="H38" s="158">
        <v>1</v>
      </c>
      <c r="I38" s="159" t="str">
        <f t="shared" si="9"/>
        <v>6</v>
      </c>
      <c r="J38" s="159" t="str">
        <f t="shared" si="10"/>
        <v>6</v>
      </c>
      <c r="K38" s="159" t="str">
        <f t="shared" si="8"/>
        <v>6</v>
      </c>
      <c r="L38" s="159" t="str">
        <f t="shared" si="11"/>
        <v>7</v>
      </c>
      <c r="M38" s="159" t="str">
        <f t="shared" si="12"/>
        <v>11</v>
      </c>
      <c r="N38" s="159" t="str">
        <f t="shared" si="13"/>
        <v>14</v>
      </c>
      <c r="O38" s="159">
        <f t="shared" si="14"/>
        <v>20</v>
      </c>
      <c r="P38" s="159">
        <f t="shared" si="15"/>
        <v>70</v>
      </c>
      <c r="Q38" s="174">
        <v>14</v>
      </c>
      <c r="R38" s="92" t="s">
        <v>70</v>
      </c>
    </row>
    <row r="39" spans="1:18" s="159" customFormat="1" ht="15" customHeight="1">
      <c r="A39" s="92" t="s">
        <v>39</v>
      </c>
      <c r="B39" s="92" t="s">
        <v>40</v>
      </c>
      <c r="C39" s="92" t="s">
        <v>71</v>
      </c>
      <c r="D39" s="157">
        <v>0.39</v>
      </c>
      <c r="E39" s="92">
        <v>1</v>
      </c>
      <c r="F39" s="92">
        <v>1</v>
      </c>
      <c r="G39" s="92">
        <v>1</v>
      </c>
      <c r="H39" s="158">
        <v>1</v>
      </c>
      <c r="I39" s="159" t="str">
        <f t="shared" si="9"/>
        <v>6</v>
      </c>
      <c r="J39" s="159" t="str">
        <f t="shared" si="10"/>
        <v>6</v>
      </c>
      <c r="K39" s="159" t="str">
        <f t="shared" si="8"/>
        <v>6</v>
      </c>
      <c r="L39" s="159" t="str">
        <f t="shared" si="11"/>
        <v>7</v>
      </c>
      <c r="M39" s="159" t="str">
        <f t="shared" si="12"/>
        <v>11</v>
      </c>
      <c r="N39" s="159" t="str">
        <f t="shared" si="13"/>
        <v>14</v>
      </c>
      <c r="O39" s="159">
        <f t="shared" si="14"/>
        <v>19.5</v>
      </c>
      <c r="P39" s="159">
        <f t="shared" si="15"/>
        <v>69.5</v>
      </c>
      <c r="Q39" s="174">
        <v>15</v>
      </c>
      <c r="R39" s="92" t="s">
        <v>71</v>
      </c>
    </row>
    <row r="40" spans="1:18" s="159" customFormat="1" ht="15" customHeight="1">
      <c r="A40" s="92" t="s">
        <v>39</v>
      </c>
      <c r="B40" s="92" t="s">
        <v>72</v>
      </c>
      <c r="C40" s="92" t="s">
        <v>73</v>
      </c>
      <c r="D40" s="157">
        <v>0.39</v>
      </c>
      <c r="E40" s="92">
        <v>1</v>
      </c>
      <c r="F40" s="92">
        <v>1</v>
      </c>
      <c r="G40" s="92">
        <v>1</v>
      </c>
      <c r="H40" s="158">
        <v>1</v>
      </c>
      <c r="I40" s="159" t="str">
        <f t="shared" si="9"/>
        <v>6</v>
      </c>
      <c r="J40" s="159" t="str">
        <f t="shared" si="10"/>
        <v>6</v>
      </c>
      <c r="K40" s="159" t="str">
        <f t="shared" si="8"/>
        <v>6</v>
      </c>
      <c r="L40" s="159" t="str">
        <f t="shared" si="11"/>
        <v>7</v>
      </c>
      <c r="M40" s="159" t="str">
        <f t="shared" si="12"/>
        <v>11</v>
      </c>
      <c r="N40" s="159" t="str">
        <f t="shared" si="13"/>
        <v>14</v>
      </c>
      <c r="O40" s="159">
        <f t="shared" si="14"/>
        <v>19.5</v>
      </c>
      <c r="P40" s="159">
        <f t="shared" si="15"/>
        <v>69.5</v>
      </c>
      <c r="Q40" s="174">
        <v>15</v>
      </c>
      <c r="R40" s="92" t="s">
        <v>73</v>
      </c>
    </row>
    <row r="41" spans="1:18" s="159" customFormat="1" ht="15" customHeight="1">
      <c r="A41" s="92" t="s">
        <v>74</v>
      </c>
      <c r="B41" s="92" t="s">
        <v>75</v>
      </c>
      <c r="C41" s="92" t="s">
        <v>76</v>
      </c>
      <c r="D41" s="157">
        <v>0.6</v>
      </c>
      <c r="E41" s="92">
        <v>1</v>
      </c>
      <c r="F41" s="92">
        <v>1</v>
      </c>
      <c r="G41" s="92">
        <v>1</v>
      </c>
      <c r="H41" s="158">
        <v>0</v>
      </c>
      <c r="I41" s="159" t="str">
        <f t="shared" si="9"/>
        <v>0</v>
      </c>
      <c r="J41" s="159" t="str">
        <f t="shared" si="10"/>
        <v>6</v>
      </c>
      <c r="K41" s="159" t="str">
        <f t="shared" si="8"/>
        <v>1</v>
      </c>
      <c r="L41" s="159" t="str">
        <f t="shared" si="11"/>
        <v>7</v>
      </c>
      <c r="M41" s="159" t="str">
        <f t="shared" si="12"/>
        <v>11</v>
      </c>
      <c r="N41" s="159" t="str">
        <f t="shared" si="13"/>
        <v>14</v>
      </c>
      <c r="O41" s="159">
        <f t="shared" si="14"/>
        <v>30</v>
      </c>
      <c r="P41" s="159">
        <f t="shared" si="15"/>
        <v>69</v>
      </c>
      <c r="Q41" s="174">
        <v>16</v>
      </c>
      <c r="R41" s="92" t="s">
        <v>76</v>
      </c>
    </row>
    <row r="42" spans="1:18" s="159" customFormat="1" ht="15" customHeight="1">
      <c r="A42" s="92" t="s">
        <v>74</v>
      </c>
      <c r="B42" s="92" t="s">
        <v>75</v>
      </c>
      <c r="C42" s="92" t="s">
        <v>77</v>
      </c>
      <c r="D42" s="157">
        <v>0.6</v>
      </c>
      <c r="E42" s="92">
        <v>1</v>
      </c>
      <c r="F42" s="92">
        <v>1</v>
      </c>
      <c r="G42" s="92">
        <v>1</v>
      </c>
      <c r="H42" s="158">
        <v>0</v>
      </c>
      <c r="I42" s="159" t="str">
        <f t="shared" si="9"/>
        <v>0</v>
      </c>
      <c r="J42" s="159" t="str">
        <f t="shared" si="10"/>
        <v>6</v>
      </c>
      <c r="K42" s="159" t="str">
        <f t="shared" si="8"/>
        <v>1</v>
      </c>
      <c r="L42" s="159" t="str">
        <f t="shared" si="11"/>
        <v>7</v>
      </c>
      <c r="M42" s="159" t="str">
        <f t="shared" si="12"/>
        <v>11</v>
      </c>
      <c r="N42" s="159" t="str">
        <f t="shared" si="13"/>
        <v>14</v>
      </c>
      <c r="O42" s="159">
        <f t="shared" si="14"/>
        <v>30</v>
      </c>
      <c r="P42" s="159">
        <f t="shared" si="15"/>
        <v>69</v>
      </c>
      <c r="Q42" s="174">
        <v>16</v>
      </c>
      <c r="R42" s="92" t="s">
        <v>77</v>
      </c>
    </row>
    <row r="43" spans="1:18" s="159" customFormat="1" ht="15" customHeight="1">
      <c r="A43" s="92" t="s">
        <v>29</v>
      </c>
      <c r="B43" s="92" t="s">
        <v>30</v>
      </c>
      <c r="C43" s="92" t="s">
        <v>78</v>
      </c>
      <c r="D43" s="157">
        <v>0.6</v>
      </c>
      <c r="E43" s="92">
        <v>1</v>
      </c>
      <c r="F43" s="92">
        <v>1</v>
      </c>
      <c r="G43" s="92">
        <v>1</v>
      </c>
      <c r="H43" s="158">
        <v>0</v>
      </c>
      <c r="I43" s="159" t="str">
        <f t="shared" si="9"/>
        <v>0</v>
      </c>
      <c r="J43" s="159" t="str">
        <f t="shared" si="10"/>
        <v>6</v>
      </c>
      <c r="K43" s="159" t="str">
        <f t="shared" si="8"/>
        <v>1</v>
      </c>
      <c r="L43" s="159" t="str">
        <f t="shared" si="11"/>
        <v>7</v>
      </c>
      <c r="M43" s="159" t="str">
        <f t="shared" si="12"/>
        <v>11</v>
      </c>
      <c r="N43" s="159" t="str">
        <f t="shared" si="13"/>
        <v>14</v>
      </c>
      <c r="O43" s="159">
        <f t="shared" si="14"/>
        <v>30</v>
      </c>
      <c r="P43" s="159">
        <f t="shared" si="15"/>
        <v>69</v>
      </c>
      <c r="Q43" s="174">
        <v>16</v>
      </c>
      <c r="R43" s="92" t="s">
        <v>78</v>
      </c>
    </row>
    <row r="44" spans="1:18" s="159" customFormat="1" ht="15" customHeight="1">
      <c r="A44" s="92" t="s">
        <v>29</v>
      </c>
      <c r="B44" s="92" t="s">
        <v>30</v>
      </c>
      <c r="C44" s="158" t="s">
        <v>79</v>
      </c>
      <c r="D44" s="157">
        <v>0.6</v>
      </c>
      <c r="E44" s="92">
        <v>1</v>
      </c>
      <c r="F44" s="92">
        <v>1</v>
      </c>
      <c r="G44" s="92">
        <v>1</v>
      </c>
      <c r="H44" s="158">
        <v>0</v>
      </c>
      <c r="I44" s="159" t="str">
        <f t="shared" si="9"/>
        <v>0</v>
      </c>
      <c r="J44" s="159" t="str">
        <f t="shared" si="10"/>
        <v>6</v>
      </c>
      <c r="K44" s="159" t="str">
        <f t="shared" si="8"/>
        <v>1</v>
      </c>
      <c r="L44" s="159" t="str">
        <f t="shared" si="11"/>
        <v>7</v>
      </c>
      <c r="M44" s="159" t="str">
        <f t="shared" si="12"/>
        <v>11</v>
      </c>
      <c r="N44" s="159" t="str">
        <f t="shared" si="13"/>
        <v>14</v>
      </c>
      <c r="O44" s="159">
        <f t="shared" si="14"/>
        <v>30</v>
      </c>
      <c r="P44" s="159">
        <f t="shared" si="15"/>
        <v>69</v>
      </c>
      <c r="Q44" s="174">
        <v>16</v>
      </c>
      <c r="R44" s="158" t="s">
        <v>79</v>
      </c>
    </row>
    <row r="45" spans="1:18" s="159" customFormat="1" ht="15" customHeight="1">
      <c r="A45" s="92" t="s">
        <v>29</v>
      </c>
      <c r="B45" s="92" t="s">
        <v>30</v>
      </c>
      <c r="C45" s="92" t="s">
        <v>80</v>
      </c>
      <c r="D45" s="157">
        <v>0.6</v>
      </c>
      <c r="E45" s="92">
        <v>1</v>
      </c>
      <c r="F45" s="92">
        <v>1</v>
      </c>
      <c r="G45" s="92">
        <v>1</v>
      </c>
      <c r="H45" s="158">
        <v>0</v>
      </c>
      <c r="I45" s="159" t="str">
        <f t="shared" si="9"/>
        <v>0</v>
      </c>
      <c r="J45" s="159" t="str">
        <f t="shared" si="10"/>
        <v>6</v>
      </c>
      <c r="K45" s="159" t="str">
        <f t="shared" si="8"/>
        <v>1</v>
      </c>
      <c r="L45" s="159" t="str">
        <f t="shared" si="11"/>
        <v>7</v>
      </c>
      <c r="M45" s="159" t="str">
        <f t="shared" si="12"/>
        <v>11</v>
      </c>
      <c r="N45" s="159" t="str">
        <f t="shared" si="13"/>
        <v>14</v>
      </c>
      <c r="O45" s="159">
        <f t="shared" si="14"/>
        <v>30</v>
      </c>
      <c r="P45" s="159">
        <f t="shared" si="15"/>
        <v>69</v>
      </c>
      <c r="Q45" s="174">
        <v>16</v>
      </c>
      <c r="R45" s="92" t="s">
        <v>80</v>
      </c>
    </row>
    <row r="46" spans="1:18" s="159" customFormat="1" ht="15" customHeight="1">
      <c r="A46" s="92" t="s">
        <v>29</v>
      </c>
      <c r="B46" s="92" t="s">
        <v>63</v>
      </c>
      <c r="C46" s="92" t="s">
        <v>81</v>
      </c>
      <c r="D46" s="157">
        <v>0.6</v>
      </c>
      <c r="E46" s="92">
        <v>1</v>
      </c>
      <c r="F46" s="92">
        <v>1</v>
      </c>
      <c r="G46" s="92">
        <v>1</v>
      </c>
      <c r="H46" s="158">
        <v>0</v>
      </c>
      <c r="I46" s="159" t="str">
        <f t="shared" si="9"/>
        <v>0</v>
      </c>
      <c r="J46" s="159" t="str">
        <f t="shared" si="10"/>
        <v>6</v>
      </c>
      <c r="K46" s="159" t="str">
        <f t="shared" si="8"/>
        <v>1</v>
      </c>
      <c r="L46" s="159" t="str">
        <f t="shared" si="11"/>
        <v>7</v>
      </c>
      <c r="M46" s="159" t="str">
        <f t="shared" si="12"/>
        <v>11</v>
      </c>
      <c r="N46" s="159" t="str">
        <f t="shared" si="13"/>
        <v>14</v>
      </c>
      <c r="O46" s="159">
        <f t="shared" si="14"/>
        <v>30</v>
      </c>
      <c r="P46" s="159">
        <f t="shared" si="15"/>
        <v>69</v>
      </c>
      <c r="Q46" s="174">
        <v>16</v>
      </c>
      <c r="R46" s="92" t="s">
        <v>81</v>
      </c>
    </row>
    <row r="47" spans="1:18" s="159" customFormat="1" ht="15" customHeight="1">
      <c r="A47" s="92" t="s">
        <v>39</v>
      </c>
      <c r="B47" s="92" t="s">
        <v>72</v>
      </c>
      <c r="C47" s="92" t="s">
        <v>82</v>
      </c>
      <c r="D47" s="157">
        <v>0.38</v>
      </c>
      <c r="E47" s="92">
        <v>1</v>
      </c>
      <c r="F47" s="92">
        <v>1</v>
      </c>
      <c r="G47" s="92">
        <v>1</v>
      </c>
      <c r="H47" s="158">
        <v>1</v>
      </c>
      <c r="I47" s="159" t="str">
        <f t="shared" si="9"/>
        <v>6</v>
      </c>
      <c r="J47" s="159" t="str">
        <f t="shared" si="10"/>
        <v>6</v>
      </c>
      <c r="K47" s="159" t="str">
        <f t="shared" si="8"/>
        <v>6</v>
      </c>
      <c r="L47" s="159" t="str">
        <f t="shared" si="11"/>
        <v>7</v>
      </c>
      <c r="M47" s="159" t="str">
        <f t="shared" si="12"/>
        <v>11</v>
      </c>
      <c r="N47" s="159" t="str">
        <f t="shared" si="13"/>
        <v>14</v>
      </c>
      <c r="O47" s="159">
        <f t="shared" si="14"/>
        <v>19</v>
      </c>
      <c r="P47" s="159">
        <f t="shared" si="15"/>
        <v>69</v>
      </c>
      <c r="Q47" s="174">
        <v>16</v>
      </c>
      <c r="R47" s="92" t="s">
        <v>82</v>
      </c>
    </row>
    <row r="48" spans="1:18" s="159" customFormat="1" ht="15" customHeight="1">
      <c r="A48" s="92" t="s">
        <v>39</v>
      </c>
      <c r="B48" s="92" t="s">
        <v>72</v>
      </c>
      <c r="C48" s="92" t="s">
        <v>83</v>
      </c>
      <c r="D48" s="157">
        <v>0.38</v>
      </c>
      <c r="E48" s="92">
        <v>1</v>
      </c>
      <c r="F48" s="92">
        <v>1</v>
      </c>
      <c r="G48" s="92">
        <v>1</v>
      </c>
      <c r="H48" s="158">
        <v>1</v>
      </c>
      <c r="I48" s="159" t="str">
        <f t="shared" si="9"/>
        <v>6</v>
      </c>
      <c r="J48" s="159" t="str">
        <f t="shared" si="10"/>
        <v>6</v>
      </c>
      <c r="K48" s="159" t="str">
        <f t="shared" si="8"/>
        <v>6</v>
      </c>
      <c r="L48" s="159" t="str">
        <f t="shared" si="11"/>
        <v>7</v>
      </c>
      <c r="M48" s="159" t="str">
        <f t="shared" si="12"/>
        <v>11</v>
      </c>
      <c r="N48" s="159" t="str">
        <f t="shared" si="13"/>
        <v>14</v>
      </c>
      <c r="O48" s="159">
        <f t="shared" si="14"/>
        <v>19</v>
      </c>
      <c r="P48" s="159">
        <f t="shared" si="15"/>
        <v>69</v>
      </c>
      <c r="Q48" s="174">
        <v>16</v>
      </c>
      <c r="R48" s="92" t="s">
        <v>83</v>
      </c>
    </row>
    <row r="49" spans="1:18" s="159" customFormat="1" ht="15" customHeight="1">
      <c r="A49" s="92" t="s">
        <v>39</v>
      </c>
      <c r="B49" s="92" t="s">
        <v>40</v>
      </c>
      <c r="C49" s="92" t="s">
        <v>84</v>
      </c>
      <c r="D49" s="157">
        <v>0.37</v>
      </c>
      <c r="E49" s="92">
        <v>1</v>
      </c>
      <c r="F49" s="92">
        <v>1</v>
      </c>
      <c r="G49" s="92">
        <v>1</v>
      </c>
      <c r="H49" s="158">
        <v>1</v>
      </c>
      <c r="I49" s="159" t="str">
        <f t="shared" si="9"/>
        <v>6</v>
      </c>
      <c r="J49" s="159" t="str">
        <f t="shared" si="10"/>
        <v>6</v>
      </c>
      <c r="K49" s="159" t="str">
        <f t="shared" si="8"/>
        <v>6</v>
      </c>
      <c r="L49" s="159" t="str">
        <f t="shared" si="11"/>
        <v>7</v>
      </c>
      <c r="M49" s="159" t="str">
        <f t="shared" si="12"/>
        <v>11</v>
      </c>
      <c r="N49" s="159" t="str">
        <f t="shared" si="13"/>
        <v>14</v>
      </c>
      <c r="O49" s="159">
        <f t="shared" si="14"/>
        <v>18.5</v>
      </c>
      <c r="P49" s="159">
        <f t="shared" si="15"/>
        <v>68.5</v>
      </c>
      <c r="Q49" s="174">
        <v>17</v>
      </c>
      <c r="R49" s="92" t="s">
        <v>84</v>
      </c>
    </row>
    <row r="50" spans="1:18" s="159" customFormat="1" ht="15" customHeight="1">
      <c r="A50" s="92" t="s">
        <v>39</v>
      </c>
      <c r="B50" s="92" t="s">
        <v>72</v>
      </c>
      <c r="C50" s="92" t="s">
        <v>85</v>
      </c>
      <c r="D50" s="157">
        <v>0.37</v>
      </c>
      <c r="E50" s="92">
        <v>1</v>
      </c>
      <c r="F50" s="92">
        <v>1</v>
      </c>
      <c r="G50" s="92">
        <v>1</v>
      </c>
      <c r="H50" s="158">
        <v>1</v>
      </c>
      <c r="I50" s="159" t="str">
        <f t="shared" si="9"/>
        <v>6</v>
      </c>
      <c r="J50" s="159" t="str">
        <f t="shared" si="10"/>
        <v>6</v>
      </c>
      <c r="K50" s="159" t="str">
        <f t="shared" si="8"/>
        <v>6</v>
      </c>
      <c r="L50" s="159" t="str">
        <f t="shared" si="11"/>
        <v>7</v>
      </c>
      <c r="M50" s="159" t="str">
        <f t="shared" si="12"/>
        <v>11</v>
      </c>
      <c r="N50" s="159" t="str">
        <f t="shared" si="13"/>
        <v>14</v>
      </c>
      <c r="O50" s="159">
        <f t="shared" si="14"/>
        <v>18.5</v>
      </c>
      <c r="P50" s="159">
        <f t="shared" si="15"/>
        <v>68.5</v>
      </c>
      <c r="Q50" s="174">
        <v>17</v>
      </c>
      <c r="R50" s="92" t="s">
        <v>85</v>
      </c>
    </row>
    <row r="51" spans="1:18" s="159" customFormat="1" ht="15" customHeight="1">
      <c r="A51" s="92" t="s">
        <v>39</v>
      </c>
      <c r="B51" s="92" t="s">
        <v>42</v>
      </c>
      <c r="C51" s="92" t="s">
        <v>86</v>
      </c>
      <c r="D51" s="157">
        <v>0.37</v>
      </c>
      <c r="E51" s="92">
        <v>1</v>
      </c>
      <c r="F51" s="92">
        <v>1</v>
      </c>
      <c r="G51" s="92">
        <v>1</v>
      </c>
      <c r="H51" s="158">
        <v>1</v>
      </c>
      <c r="I51" s="159" t="str">
        <f t="shared" si="9"/>
        <v>6</v>
      </c>
      <c r="J51" s="159" t="str">
        <f t="shared" si="10"/>
        <v>6</v>
      </c>
      <c r="K51" s="159" t="str">
        <f t="shared" si="8"/>
        <v>6</v>
      </c>
      <c r="L51" s="159" t="str">
        <f t="shared" si="11"/>
        <v>7</v>
      </c>
      <c r="M51" s="159" t="str">
        <f t="shared" si="12"/>
        <v>11</v>
      </c>
      <c r="N51" s="159" t="str">
        <f t="shared" si="13"/>
        <v>14</v>
      </c>
      <c r="O51" s="159">
        <f t="shared" si="14"/>
        <v>18.5</v>
      </c>
      <c r="P51" s="159">
        <f t="shared" si="15"/>
        <v>68.5</v>
      </c>
      <c r="Q51" s="174">
        <v>17</v>
      </c>
      <c r="R51" s="92" t="s">
        <v>86</v>
      </c>
    </row>
    <row r="52" spans="1:18" s="159" customFormat="1" ht="15" customHeight="1">
      <c r="A52" s="92" t="s">
        <v>39</v>
      </c>
      <c r="B52" s="92" t="s">
        <v>40</v>
      </c>
      <c r="C52" s="158" t="s">
        <v>87</v>
      </c>
      <c r="D52" s="157">
        <v>0.37</v>
      </c>
      <c r="E52" s="92">
        <v>1</v>
      </c>
      <c r="F52" s="92">
        <v>1</v>
      </c>
      <c r="G52" s="92">
        <v>1</v>
      </c>
      <c r="H52" s="158">
        <v>1</v>
      </c>
      <c r="I52" s="159" t="str">
        <f t="shared" si="9"/>
        <v>6</v>
      </c>
      <c r="J52" s="159" t="str">
        <f t="shared" si="10"/>
        <v>6</v>
      </c>
      <c r="K52" s="159" t="str">
        <f t="shared" si="8"/>
        <v>6</v>
      </c>
      <c r="L52" s="159" t="str">
        <f t="shared" si="11"/>
        <v>7</v>
      </c>
      <c r="M52" s="159" t="str">
        <f t="shared" si="12"/>
        <v>11</v>
      </c>
      <c r="N52" s="159" t="str">
        <f t="shared" si="13"/>
        <v>14</v>
      </c>
      <c r="O52" s="159">
        <f t="shared" si="14"/>
        <v>18.5</v>
      </c>
      <c r="P52" s="159">
        <f t="shared" si="15"/>
        <v>68.5</v>
      </c>
      <c r="Q52" s="174">
        <v>17</v>
      </c>
      <c r="R52" s="158" t="s">
        <v>87</v>
      </c>
    </row>
    <row r="53" spans="1:18" s="159" customFormat="1" ht="15" customHeight="1">
      <c r="A53" s="92" t="s">
        <v>39</v>
      </c>
      <c r="B53" s="92" t="s">
        <v>42</v>
      </c>
      <c r="C53" s="92" t="s">
        <v>88</v>
      </c>
      <c r="D53" s="157">
        <v>0.37</v>
      </c>
      <c r="E53" s="92">
        <v>1</v>
      </c>
      <c r="F53" s="92">
        <v>1</v>
      </c>
      <c r="G53" s="92">
        <v>1</v>
      </c>
      <c r="H53" s="158">
        <v>1</v>
      </c>
      <c r="I53" s="159" t="str">
        <f t="shared" si="9"/>
        <v>6</v>
      </c>
      <c r="J53" s="159" t="str">
        <f t="shared" si="10"/>
        <v>6</v>
      </c>
      <c r="K53" s="159" t="str">
        <f t="shared" si="8"/>
        <v>6</v>
      </c>
      <c r="L53" s="159" t="str">
        <f t="shared" si="11"/>
        <v>7</v>
      </c>
      <c r="M53" s="159" t="str">
        <f t="shared" si="12"/>
        <v>11</v>
      </c>
      <c r="N53" s="159" t="str">
        <f t="shared" si="13"/>
        <v>14</v>
      </c>
      <c r="O53" s="159">
        <f t="shared" si="14"/>
        <v>18.5</v>
      </c>
      <c r="P53" s="159">
        <f t="shared" si="15"/>
        <v>68.5</v>
      </c>
      <c r="Q53" s="174">
        <v>17</v>
      </c>
      <c r="R53" s="92" t="s">
        <v>88</v>
      </c>
    </row>
    <row r="54" spans="1:18" s="159" customFormat="1" ht="15" customHeight="1">
      <c r="A54" s="92" t="s">
        <v>39</v>
      </c>
      <c r="B54" s="92" t="s">
        <v>40</v>
      </c>
      <c r="C54" s="92" t="s">
        <v>89</v>
      </c>
      <c r="D54" s="168">
        <v>0.36</v>
      </c>
      <c r="E54" s="92">
        <v>1</v>
      </c>
      <c r="F54" s="92">
        <v>1</v>
      </c>
      <c r="G54" s="92">
        <v>1</v>
      </c>
      <c r="H54" s="158">
        <v>1</v>
      </c>
      <c r="I54" s="159" t="str">
        <f t="shared" si="9"/>
        <v>6</v>
      </c>
      <c r="J54" s="159" t="str">
        <f t="shared" si="10"/>
        <v>6</v>
      </c>
      <c r="K54" s="159">
        <v>6</v>
      </c>
      <c r="L54" s="159" t="str">
        <f t="shared" si="11"/>
        <v>7</v>
      </c>
      <c r="M54" s="159" t="str">
        <f t="shared" si="12"/>
        <v>11</v>
      </c>
      <c r="N54" s="159" t="str">
        <f t="shared" si="13"/>
        <v>14</v>
      </c>
      <c r="O54" s="159">
        <f t="shared" si="14"/>
        <v>18</v>
      </c>
      <c r="P54" s="159">
        <f t="shared" si="15"/>
        <v>68</v>
      </c>
      <c r="Q54" s="174">
        <v>18</v>
      </c>
      <c r="R54" s="92" t="s">
        <v>89</v>
      </c>
    </row>
    <row r="55" spans="1:18" s="159" customFormat="1" ht="15" customHeight="1">
      <c r="A55" s="92" t="s">
        <v>17</v>
      </c>
      <c r="B55" s="92" t="s">
        <v>17</v>
      </c>
      <c r="C55" s="92" t="s">
        <v>90</v>
      </c>
      <c r="D55" s="157">
        <v>0.35</v>
      </c>
      <c r="E55" s="92">
        <v>1</v>
      </c>
      <c r="F55" s="92">
        <v>1</v>
      </c>
      <c r="G55" s="92">
        <v>1</v>
      </c>
      <c r="H55" s="158">
        <v>1</v>
      </c>
      <c r="I55" s="159" t="str">
        <f t="shared" ref="I55:I86" si="16">IF(H55=0,"0",IF(H55=0.5,"3","6"))</f>
        <v>6</v>
      </c>
      <c r="J55" s="159" t="str">
        <f t="shared" si="10"/>
        <v>6</v>
      </c>
      <c r="K55" s="159" t="str">
        <f t="shared" ref="K55:K86" si="17">IF(H55=0,"1",IF(H55=0.5,"3","6"))</f>
        <v>6</v>
      </c>
      <c r="L55" s="159" t="str">
        <f t="shared" si="11"/>
        <v>7</v>
      </c>
      <c r="M55" s="159" t="str">
        <f t="shared" si="12"/>
        <v>11</v>
      </c>
      <c r="N55" s="159" t="str">
        <f t="shared" si="13"/>
        <v>14</v>
      </c>
      <c r="O55" s="159">
        <f t="shared" si="14"/>
        <v>17.5</v>
      </c>
      <c r="P55" s="159">
        <f t="shared" si="15"/>
        <v>67.5</v>
      </c>
      <c r="Q55" s="174">
        <v>19</v>
      </c>
      <c r="R55" s="92" t="s">
        <v>90</v>
      </c>
    </row>
    <row r="56" spans="1:18" s="159" customFormat="1" ht="15" customHeight="1">
      <c r="A56" s="92" t="s">
        <v>60</v>
      </c>
      <c r="B56" s="92" t="s">
        <v>60</v>
      </c>
      <c r="C56" s="92" t="s">
        <v>91</v>
      </c>
      <c r="D56" s="157">
        <v>0.7</v>
      </c>
      <c r="E56" s="92">
        <v>1</v>
      </c>
      <c r="F56" s="92">
        <v>1</v>
      </c>
      <c r="G56" s="92">
        <v>0</v>
      </c>
      <c r="H56" s="158">
        <v>0</v>
      </c>
      <c r="I56" s="159" t="str">
        <f t="shared" si="16"/>
        <v>0</v>
      </c>
      <c r="J56" s="159" t="str">
        <f t="shared" si="10"/>
        <v>6</v>
      </c>
      <c r="K56" s="159" t="str">
        <f t="shared" si="17"/>
        <v>1</v>
      </c>
      <c r="L56" s="159" t="str">
        <f t="shared" si="11"/>
        <v>0</v>
      </c>
      <c r="M56" s="159" t="str">
        <f t="shared" si="12"/>
        <v>11</v>
      </c>
      <c r="N56" s="159" t="str">
        <f t="shared" si="13"/>
        <v>14</v>
      </c>
      <c r="O56" s="159">
        <f t="shared" si="14"/>
        <v>35</v>
      </c>
      <c r="P56" s="159">
        <f t="shared" si="15"/>
        <v>67</v>
      </c>
      <c r="Q56" s="174">
        <v>20</v>
      </c>
      <c r="R56" s="92" t="s">
        <v>91</v>
      </c>
    </row>
    <row r="57" spans="1:18" s="159" customFormat="1" ht="15" customHeight="1">
      <c r="A57" s="92" t="s">
        <v>60</v>
      </c>
      <c r="B57" s="92" t="s">
        <v>61</v>
      </c>
      <c r="C57" s="92" t="s">
        <v>92</v>
      </c>
      <c r="D57" s="157">
        <v>0.55000000000000004</v>
      </c>
      <c r="E57" s="92">
        <v>1</v>
      </c>
      <c r="F57" s="92">
        <v>1</v>
      </c>
      <c r="G57" s="92">
        <v>1</v>
      </c>
      <c r="H57" s="158">
        <v>0</v>
      </c>
      <c r="I57" s="159" t="str">
        <f t="shared" si="16"/>
        <v>0</v>
      </c>
      <c r="J57" s="159" t="str">
        <f t="shared" si="10"/>
        <v>6</v>
      </c>
      <c r="K57" s="159" t="str">
        <f t="shared" si="17"/>
        <v>1</v>
      </c>
      <c r="L57" s="159" t="str">
        <f t="shared" si="11"/>
        <v>7</v>
      </c>
      <c r="M57" s="159" t="str">
        <f t="shared" si="12"/>
        <v>11</v>
      </c>
      <c r="N57" s="159" t="str">
        <f t="shared" si="13"/>
        <v>14</v>
      </c>
      <c r="O57" s="159">
        <f t="shared" si="14"/>
        <v>27.500000000000004</v>
      </c>
      <c r="P57" s="159">
        <f t="shared" si="15"/>
        <v>66.5</v>
      </c>
      <c r="Q57" s="174">
        <v>21</v>
      </c>
      <c r="R57" s="92" t="s">
        <v>92</v>
      </c>
    </row>
    <row r="58" spans="1:18" s="159" customFormat="1" ht="15" customHeight="1">
      <c r="A58" s="92" t="s">
        <v>60</v>
      </c>
      <c r="B58" s="92" t="s">
        <v>60</v>
      </c>
      <c r="C58" s="92" t="s">
        <v>93</v>
      </c>
      <c r="D58" s="157">
        <v>0.55000000000000004</v>
      </c>
      <c r="E58" s="92">
        <v>1</v>
      </c>
      <c r="F58" s="92">
        <v>1</v>
      </c>
      <c r="G58" s="92">
        <v>1</v>
      </c>
      <c r="H58" s="158">
        <v>0</v>
      </c>
      <c r="I58" s="159" t="str">
        <f t="shared" si="16"/>
        <v>0</v>
      </c>
      <c r="J58" s="159" t="str">
        <f t="shared" si="10"/>
        <v>6</v>
      </c>
      <c r="K58" s="159" t="str">
        <f t="shared" si="17"/>
        <v>1</v>
      </c>
      <c r="L58" s="159" t="str">
        <f t="shared" si="11"/>
        <v>7</v>
      </c>
      <c r="M58" s="159" t="str">
        <f t="shared" si="12"/>
        <v>11</v>
      </c>
      <c r="N58" s="159" t="str">
        <f t="shared" si="13"/>
        <v>14</v>
      </c>
      <c r="O58" s="159">
        <f t="shared" si="14"/>
        <v>27.500000000000004</v>
      </c>
      <c r="P58" s="159">
        <f t="shared" si="15"/>
        <v>66.5</v>
      </c>
      <c r="Q58" s="174">
        <v>21</v>
      </c>
      <c r="R58" s="92" t="s">
        <v>93</v>
      </c>
    </row>
    <row r="59" spans="1:18" s="159" customFormat="1" ht="15" customHeight="1">
      <c r="A59" s="92" t="s">
        <v>60</v>
      </c>
      <c r="B59" s="92" t="s">
        <v>60</v>
      </c>
      <c r="C59" s="92" t="s">
        <v>94</v>
      </c>
      <c r="D59" s="157">
        <v>0.55000000000000004</v>
      </c>
      <c r="E59" s="92">
        <v>1</v>
      </c>
      <c r="F59" s="92">
        <v>1</v>
      </c>
      <c r="G59" s="92">
        <v>1</v>
      </c>
      <c r="H59" s="158">
        <v>0</v>
      </c>
      <c r="I59" s="159" t="str">
        <f t="shared" si="16"/>
        <v>0</v>
      </c>
      <c r="J59" s="159" t="str">
        <f t="shared" si="10"/>
        <v>6</v>
      </c>
      <c r="K59" s="159" t="str">
        <f t="shared" si="17"/>
        <v>1</v>
      </c>
      <c r="L59" s="159" t="str">
        <f t="shared" si="11"/>
        <v>7</v>
      </c>
      <c r="M59" s="159" t="str">
        <f t="shared" si="12"/>
        <v>11</v>
      </c>
      <c r="N59" s="159" t="str">
        <f t="shared" si="13"/>
        <v>14</v>
      </c>
      <c r="O59" s="159">
        <f t="shared" si="14"/>
        <v>27.500000000000004</v>
      </c>
      <c r="P59" s="159">
        <f t="shared" si="15"/>
        <v>66.5</v>
      </c>
      <c r="Q59" s="174">
        <v>21</v>
      </c>
      <c r="R59" s="92" t="s">
        <v>94</v>
      </c>
    </row>
    <row r="60" spans="1:18" s="159" customFormat="1" ht="15" customHeight="1">
      <c r="A60" s="92" t="s">
        <v>74</v>
      </c>
      <c r="B60" s="92" t="s">
        <v>75</v>
      </c>
      <c r="C60" s="92" t="s">
        <v>95</v>
      </c>
      <c r="D60" s="157">
        <v>0.55000000000000004</v>
      </c>
      <c r="E60" s="92">
        <v>1</v>
      </c>
      <c r="F60" s="92">
        <v>1</v>
      </c>
      <c r="G60" s="92">
        <v>1</v>
      </c>
      <c r="H60" s="158">
        <v>0</v>
      </c>
      <c r="I60" s="159" t="str">
        <f t="shared" si="16"/>
        <v>0</v>
      </c>
      <c r="J60" s="159" t="str">
        <f t="shared" si="10"/>
        <v>6</v>
      </c>
      <c r="K60" s="159" t="str">
        <f t="shared" si="17"/>
        <v>1</v>
      </c>
      <c r="L60" s="159" t="str">
        <f t="shared" si="11"/>
        <v>7</v>
      </c>
      <c r="M60" s="159" t="str">
        <f t="shared" si="12"/>
        <v>11</v>
      </c>
      <c r="N60" s="159" t="str">
        <f t="shared" si="13"/>
        <v>14</v>
      </c>
      <c r="O60" s="159">
        <f t="shared" si="14"/>
        <v>27.500000000000004</v>
      </c>
      <c r="P60" s="159">
        <f t="shared" si="15"/>
        <v>66.5</v>
      </c>
      <c r="Q60" s="174">
        <v>21</v>
      </c>
      <c r="R60" s="92" t="s">
        <v>95</v>
      </c>
    </row>
    <row r="61" spans="1:18" s="159" customFormat="1" ht="15" customHeight="1">
      <c r="A61" s="92" t="s">
        <v>74</v>
      </c>
      <c r="B61" s="92" t="s">
        <v>75</v>
      </c>
      <c r="C61" s="92" t="s">
        <v>96</v>
      </c>
      <c r="D61" s="157">
        <v>0.55000000000000004</v>
      </c>
      <c r="E61" s="92">
        <v>1</v>
      </c>
      <c r="F61" s="92">
        <v>1</v>
      </c>
      <c r="G61" s="92">
        <v>1</v>
      </c>
      <c r="H61" s="158">
        <v>0</v>
      </c>
      <c r="I61" s="159" t="str">
        <f t="shared" si="16"/>
        <v>0</v>
      </c>
      <c r="J61" s="159" t="str">
        <f t="shared" si="10"/>
        <v>6</v>
      </c>
      <c r="K61" s="159" t="str">
        <f t="shared" si="17"/>
        <v>1</v>
      </c>
      <c r="L61" s="159" t="str">
        <f t="shared" si="11"/>
        <v>7</v>
      </c>
      <c r="M61" s="159" t="str">
        <f t="shared" si="12"/>
        <v>11</v>
      </c>
      <c r="N61" s="159" t="str">
        <f t="shared" si="13"/>
        <v>14</v>
      </c>
      <c r="O61" s="159">
        <f t="shared" si="14"/>
        <v>27.500000000000004</v>
      </c>
      <c r="P61" s="159">
        <f t="shared" si="15"/>
        <v>66.5</v>
      </c>
      <c r="Q61" s="174">
        <v>21</v>
      </c>
      <c r="R61" s="92" t="s">
        <v>96</v>
      </c>
    </row>
    <row r="62" spans="1:18" s="159" customFormat="1" ht="15" customHeight="1">
      <c r="A62" s="92" t="s">
        <v>97</v>
      </c>
      <c r="B62" s="92" t="s">
        <v>98</v>
      </c>
      <c r="C62" s="92" t="s">
        <v>99</v>
      </c>
      <c r="D62" s="157">
        <v>0.55000000000000004</v>
      </c>
      <c r="E62" s="92">
        <v>1</v>
      </c>
      <c r="F62" s="92">
        <v>1</v>
      </c>
      <c r="G62" s="92">
        <v>1</v>
      </c>
      <c r="H62" s="158">
        <v>0</v>
      </c>
      <c r="I62" s="159" t="str">
        <f t="shared" si="16"/>
        <v>0</v>
      </c>
      <c r="J62" s="159" t="str">
        <f t="shared" si="10"/>
        <v>6</v>
      </c>
      <c r="K62" s="159" t="str">
        <f t="shared" si="17"/>
        <v>1</v>
      </c>
      <c r="L62" s="159" t="str">
        <f t="shared" si="11"/>
        <v>7</v>
      </c>
      <c r="M62" s="159" t="str">
        <f t="shared" si="12"/>
        <v>11</v>
      </c>
      <c r="N62" s="159" t="str">
        <f t="shared" si="13"/>
        <v>14</v>
      </c>
      <c r="O62" s="159">
        <f t="shared" si="14"/>
        <v>27.500000000000004</v>
      </c>
      <c r="P62" s="159">
        <f t="shared" si="15"/>
        <v>66.5</v>
      </c>
      <c r="Q62" s="174">
        <v>21</v>
      </c>
      <c r="R62" s="92" t="s">
        <v>99</v>
      </c>
    </row>
    <row r="63" spans="1:18" s="159" customFormat="1" ht="15" customHeight="1">
      <c r="A63" s="175" t="s">
        <v>24</v>
      </c>
      <c r="B63" s="175" t="s">
        <v>25</v>
      </c>
      <c r="C63" s="175" t="s">
        <v>100</v>
      </c>
      <c r="D63" s="176">
        <v>0.32</v>
      </c>
      <c r="E63" s="175">
        <v>1</v>
      </c>
      <c r="F63" s="175">
        <v>1</v>
      </c>
      <c r="G63" s="175">
        <v>1</v>
      </c>
      <c r="H63" s="177">
        <v>1</v>
      </c>
      <c r="I63" s="162" t="str">
        <f t="shared" si="16"/>
        <v>6</v>
      </c>
      <c r="J63" s="162" t="str">
        <f t="shared" si="10"/>
        <v>6</v>
      </c>
      <c r="K63" s="162" t="str">
        <f t="shared" si="17"/>
        <v>6</v>
      </c>
      <c r="L63" s="162" t="str">
        <f t="shared" si="11"/>
        <v>7</v>
      </c>
      <c r="M63" s="162" t="str">
        <f t="shared" si="12"/>
        <v>11</v>
      </c>
      <c r="N63" s="162" t="str">
        <f t="shared" si="13"/>
        <v>14</v>
      </c>
      <c r="O63" s="162">
        <f t="shared" si="14"/>
        <v>16</v>
      </c>
      <c r="P63" s="162">
        <f t="shared" si="15"/>
        <v>66</v>
      </c>
      <c r="Q63" s="174">
        <v>22</v>
      </c>
      <c r="R63" s="175" t="s">
        <v>100</v>
      </c>
    </row>
    <row r="64" spans="1:18" s="159" customFormat="1" ht="15" customHeight="1">
      <c r="A64" s="175" t="s">
        <v>24</v>
      </c>
      <c r="B64" s="175" t="s">
        <v>25</v>
      </c>
      <c r="C64" s="175" t="s">
        <v>101</v>
      </c>
      <c r="D64" s="176">
        <v>0.6</v>
      </c>
      <c r="E64" s="175">
        <v>1</v>
      </c>
      <c r="F64" s="175">
        <v>0</v>
      </c>
      <c r="G64" s="175">
        <v>1</v>
      </c>
      <c r="H64" s="177">
        <v>1</v>
      </c>
      <c r="I64" s="162" t="str">
        <f t="shared" si="16"/>
        <v>6</v>
      </c>
      <c r="J64" s="162" t="str">
        <f t="shared" si="10"/>
        <v>6</v>
      </c>
      <c r="K64" s="162" t="str">
        <f t="shared" si="17"/>
        <v>6</v>
      </c>
      <c r="L64" s="162" t="str">
        <f t="shared" si="11"/>
        <v>7</v>
      </c>
      <c r="M64" s="162" t="str">
        <f t="shared" si="12"/>
        <v>11</v>
      </c>
      <c r="N64" s="162" t="str">
        <f t="shared" si="13"/>
        <v>0</v>
      </c>
      <c r="O64" s="162">
        <f t="shared" si="14"/>
        <v>30</v>
      </c>
      <c r="P64" s="162">
        <f t="shared" si="15"/>
        <v>66</v>
      </c>
      <c r="Q64" s="174">
        <v>22</v>
      </c>
      <c r="R64" s="175" t="s">
        <v>101</v>
      </c>
    </row>
    <row r="65" spans="1:18" s="159" customFormat="1" ht="15" customHeight="1">
      <c r="A65" s="175" t="s">
        <v>24</v>
      </c>
      <c r="B65" s="175" t="s">
        <v>25</v>
      </c>
      <c r="C65" s="175" t="s">
        <v>102</v>
      </c>
      <c r="D65" s="176">
        <v>0.32</v>
      </c>
      <c r="E65" s="175">
        <v>1</v>
      </c>
      <c r="F65" s="175">
        <v>1</v>
      </c>
      <c r="G65" s="175">
        <v>1</v>
      </c>
      <c r="H65" s="177">
        <v>1</v>
      </c>
      <c r="I65" s="162" t="str">
        <f t="shared" si="16"/>
        <v>6</v>
      </c>
      <c r="J65" s="162" t="str">
        <f t="shared" si="10"/>
        <v>6</v>
      </c>
      <c r="K65" s="162" t="str">
        <f t="shared" si="17"/>
        <v>6</v>
      </c>
      <c r="L65" s="162" t="str">
        <f t="shared" si="11"/>
        <v>7</v>
      </c>
      <c r="M65" s="162" t="str">
        <f t="shared" si="12"/>
        <v>11</v>
      </c>
      <c r="N65" s="162" t="str">
        <f t="shared" si="13"/>
        <v>14</v>
      </c>
      <c r="O65" s="162">
        <f t="shared" si="14"/>
        <v>16</v>
      </c>
      <c r="P65" s="162">
        <f t="shared" si="15"/>
        <v>66</v>
      </c>
      <c r="Q65" s="174">
        <v>22</v>
      </c>
      <c r="R65" s="175" t="s">
        <v>102</v>
      </c>
    </row>
    <row r="66" spans="1:18" s="162" customFormat="1" ht="15" customHeight="1">
      <c r="A66" s="92" t="s">
        <v>39</v>
      </c>
      <c r="B66" s="92" t="s">
        <v>40</v>
      </c>
      <c r="C66" s="92" t="s">
        <v>103</v>
      </c>
      <c r="D66" s="157">
        <v>0.45</v>
      </c>
      <c r="E66" s="92">
        <v>1</v>
      </c>
      <c r="F66" s="92">
        <v>1</v>
      </c>
      <c r="G66" s="92">
        <v>0</v>
      </c>
      <c r="H66" s="158">
        <v>1</v>
      </c>
      <c r="I66" s="159" t="str">
        <f t="shared" si="16"/>
        <v>6</v>
      </c>
      <c r="J66" s="159" t="str">
        <f t="shared" ref="J66:J97" si="18">IF(E66=1,"6","0")</f>
        <v>6</v>
      </c>
      <c r="K66" s="159" t="str">
        <f t="shared" si="17"/>
        <v>6</v>
      </c>
      <c r="L66" s="159" t="str">
        <f t="shared" ref="L66:L97" si="19">IF(G66=1,"7","0")</f>
        <v>0</v>
      </c>
      <c r="M66" s="159" t="str">
        <f t="shared" ref="M66:M97" si="20">IF(E66=1,"11","0")</f>
        <v>11</v>
      </c>
      <c r="N66" s="159" t="str">
        <f t="shared" ref="N66:N97" si="21">IF(F66=1,"14","0")</f>
        <v>14</v>
      </c>
      <c r="O66" s="159">
        <f t="shared" ref="O66:O97" si="22">(0.5*D66)*100</f>
        <v>22.5</v>
      </c>
      <c r="P66" s="159">
        <f t="shared" ref="P66:P97" si="23">O66+I66+J66+K66+L66+M66+N66</f>
        <v>65.5</v>
      </c>
      <c r="Q66" s="160">
        <v>23</v>
      </c>
      <c r="R66" s="92" t="s">
        <v>103</v>
      </c>
    </row>
    <row r="67" spans="1:18" s="162" customFormat="1" ht="15" customHeight="1">
      <c r="A67" s="92" t="s">
        <v>39</v>
      </c>
      <c r="B67" s="92" t="s">
        <v>72</v>
      </c>
      <c r="C67" s="92" t="s">
        <v>104</v>
      </c>
      <c r="D67" s="157">
        <v>0.31</v>
      </c>
      <c r="E67" s="92">
        <v>1</v>
      </c>
      <c r="F67" s="92">
        <v>1</v>
      </c>
      <c r="G67" s="92">
        <v>1</v>
      </c>
      <c r="H67" s="158">
        <v>1</v>
      </c>
      <c r="I67" s="159" t="str">
        <f t="shared" si="16"/>
        <v>6</v>
      </c>
      <c r="J67" s="159" t="str">
        <f t="shared" si="18"/>
        <v>6</v>
      </c>
      <c r="K67" s="159" t="str">
        <f t="shared" si="17"/>
        <v>6</v>
      </c>
      <c r="L67" s="159" t="str">
        <f t="shared" si="19"/>
        <v>7</v>
      </c>
      <c r="M67" s="159" t="str">
        <f t="shared" si="20"/>
        <v>11</v>
      </c>
      <c r="N67" s="159" t="str">
        <f t="shared" si="21"/>
        <v>14</v>
      </c>
      <c r="O67" s="159">
        <f t="shared" si="22"/>
        <v>15.5</v>
      </c>
      <c r="P67" s="159">
        <f t="shared" si="23"/>
        <v>65.5</v>
      </c>
      <c r="Q67" s="160">
        <v>23</v>
      </c>
      <c r="R67" s="92" t="s">
        <v>104</v>
      </c>
    </row>
    <row r="68" spans="1:18" s="162" customFormat="1" ht="15" customHeight="1">
      <c r="A68" s="92" t="s">
        <v>39</v>
      </c>
      <c r="B68" s="92" t="s">
        <v>72</v>
      </c>
      <c r="C68" s="92" t="s">
        <v>105</v>
      </c>
      <c r="D68" s="157">
        <v>0.31</v>
      </c>
      <c r="E68" s="92">
        <v>1</v>
      </c>
      <c r="F68" s="92">
        <v>1</v>
      </c>
      <c r="G68" s="92">
        <v>1</v>
      </c>
      <c r="H68" s="158">
        <v>1</v>
      </c>
      <c r="I68" s="159" t="str">
        <f t="shared" si="16"/>
        <v>6</v>
      </c>
      <c r="J68" s="159" t="str">
        <f t="shared" si="18"/>
        <v>6</v>
      </c>
      <c r="K68" s="159" t="str">
        <f t="shared" si="17"/>
        <v>6</v>
      </c>
      <c r="L68" s="159" t="str">
        <f t="shared" si="19"/>
        <v>7</v>
      </c>
      <c r="M68" s="159" t="str">
        <f t="shared" si="20"/>
        <v>11</v>
      </c>
      <c r="N68" s="159" t="str">
        <f t="shared" si="21"/>
        <v>14</v>
      </c>
      <c r="O68" s="159">
        <f t="shared" si="22"/>
        <v>15.5</v>
      </c>
      <c r="P68" s="159">
        <f t="shared" si="23"/>
        <v>65.5</v>
      </c>
      <c r="Q68" s="160">
        <v>23</v>
      </c>
      <c r="R68" s="92" t="s">
        <v>105</v>
      </c>
    </row>
    <row r="69" spans="1:18" s="162" customFormat="1" ht="15" customHeight="1">
      <c r="A69" s="92" t="s">
        <v>60</v>
      </c>
      <c r="B69" s="92" t="s">
        <v>60</v>
      </c>
      <c r="C69" s="92" t="s">
        <v>106</v>
      </c>
      <c r="D69" s="157">
        <v>0.65</v>
      </c>
      <c r="E69" s="92">
        <v>1</v>
      </c>
      <c r="F69" s="92">
        <v>1</v>
      </c>
      <c r="G69" s="92">
        <v>0</v>
      </c>
      <c r="H69" s="158">
        <v>0</v>
      </c>
      <c r="I69" s="159" t="str">
        <f t="shared" si="16"/>
        <v>0</v>
      </c>
      <c r="J69" s="159" t="str">
        <f t="shared" si="18"/>
        <v>6</v>
      </c>
      <c r="K69" s="159" t="str">
        <f t="shared" si="17"/>
        <v>1</v>
      </c>
      <c r="L69" s="159" t="str">
        <f t="shared" si="19"/>
        <v>0</v>
      </c>
      <c r="M69" s="159" t="str">
        <f t="shared" si="20"/>
        <v>11</v>
      </c>
      <c r="N69" s="159" t="str">
        <f t="shared" si="21"/>
        <v>14</v>
      </c>
      <c r="O69" s="159">
        <f t="shared" si="22"/>
        <v>32.5</v>
      </c>
      <c r="P69" s="159">
        <f t="shared" si="23"/>
        <v>64.5</v>
      </c>
      <c r="Q69" s="160">
        <v>24</v>
      </c>
      <c r="R69" s="92" t="s">
        <v>106</v>
      </c>
    </row>
    <row r="70" spans="1:18" s="162" customFormat="1" ht="15" customHeight="1">
      <c r="A70" s="92" t="s">
        <v>33</v>
      </c>
      <c r="B70" s="92" t="s">
        <v>107</v>
      </c>
      <c r="C70" s="92" t="s">
        <v>108</v>
      </c>
      <c r="D70" s="157">
        <v>0.69</v>
      </c>
      <c r="E70" s="92">
        <v>1</v>
      </c>
      <c r="F70" s="92">
        <v>0</v>
      </c>
      <c r="G70" s="92">
        <v>1</v>
      </c>
      <c r="H70" s="158">
        <v>0.5</v>
      </c>
      <c r="I70" s="159" t="str">
        <f t="shared" si="16"/>
        <v>3</v>
      </c>
      <c r="J70" s="159" t="str">
        <f t="shared" si="18"/>
        <v>6</v>
      </c>
      <c r="K70" s="159" t="str">
        <f t="shared" si="17"/>
        <v>3</v>
      </c>
      <c r="L70" s="159" t="str">
        <f t="shared" si="19"/>
        <v>7</v>
      </c>
      <c r="M70" s="159" t="str">
        <f t="shared" si="20"/>
        <v>11</v>
      </c>
      <c r="N70" s="159" t="str">
        <f t="shared" si="21"/>
        <v>0</v>
      </c>
      <c r="O70" s="159">
        <f t="shared" si="22"/>
        <v>34.5</v>
      </c>
      <c r="P70" s="159">
        <f t="shared" si="23"/>
        <v>64.5</v>
      </c>
      <c r="Q70" s="160">
        <v>24</v>
      </c>
      <c r="R70" s="92" t="s">
        <v>108</v>
      </c>
    </row>
    <row r="71" spans="1:18" s="162" customFormat="1" ht="15" customHeight="1">
      <c r="A71" s="92" t="s">
        <v>29</v>
      </c>
      <c r="B71" s="92" t="s">
        <v>63</v>
      </c>
      <c r="C71" s="92" t="s">
        <v>109</v>
      </c>
      <c r="D71" s="157">
        <v>0.65</v>
      </c>
      <c r="E71" s="92">
        <v>1</v>
      </c>
      <c r="F71" s="92">
        <v>1</v>
      </c>
      <c r="G71" s="92">
        <v>0</v>
      </c>
      <c r="H71" s="158">
        <v>0</v>
      </c>
      <c r="I71" s="159" t="str">
        <f t="shared" si="16"/>
        <v>0</v>
      </c>
      <c r="J71" s="159" t="str">
        <f t="shared" si="18"/>
        <v>6</v>
      </c>
      <c r="K71" s="159" t="str">
        <f t="shared" si="17"/>
        <v>1</v>
      </c>
      <c r="L71" s="159" t="str">
        <f t="shared" si="19"/>
        <v>0</v>
      </c>
      <c r="M71" s="159" t="str">
        <f t="shared" si="20"/>
        <v>11</v>
      </c>
      <c r="N71" s="159" t="str">
        <f t="shared" si="21"/>
        <v>14</v>
      </c>
      <c r="O71" s="159">
        <f t="shared" si="22"/>
        <v>32.5</v>
      </c>
      <c r="P71" s="159">
        <f t="shared" si="23"/>
        <v>64.5</v>
      </c>
      <c r="Q71" s="160">
        <v>24</v>
      </c>
      <c r="R71" s="92" t="s">
        <v>109</v>
      </c>
    </row>
    <row r="72" spans="1:18" s="162" customFormat="1" ht="15" customHeight="1">
      <c r="A72" s="92" t="s">
        <v>60</v>
      </c>
      <c r="B72" s="92" t="s">
        <v>60</v>
      </c>
      <c r="C72" s="92" t="s">
        <v>110</v>
      </c>
      <c r="D72" s="157">
        <v>0.5</v>
      </c>
      <c r="E72" s="92">
        <v>1</v>
      </c>
      <c r="F72" s="92">
        <v>1</v>
      </c>
      <c r="G72" s="92">
        <v>1</v>
      </c>
      <c r="H72" s="158">
        <v>0</v>
      </c>
      <c r="I72" s="159" t="str">
        <f t="shared" si="16"/>
        <v>0</v>
      </c>
      <c r="J72" s="159" t="str">
        <f t="shared" si="18"/>
        <v>6</v>
      </c>
      <c r="K72" s="159" t="str">
        <f t="shared" si="17"/>
        <v>1</v>
      </c>
      <c r="L72" s="159" t="str">
        <f t="shared" si="19"/>
        <v>7</v>
      </c>
      <c r="M72" s="159" t="str">
        <f t="shared" si="20"/>
        <v>11</v>
      </c>
      <c r="N72" s="159" t="str">
        <f t="shared" si="21"/>
        <v>14</v>
      </c>
      <c r="O72" s="159">
        <f t="shared" si="22"/>
        <v>25</v>
      </c>
      <c r="P72" s="159">
        <f t="shared" si="23"/>
        <v>64</v>
      </c>
      <c r="Q72" s="160">
        <v>25</v>
      </c>
      <c r="R72" s="92" t="s">
        <v>110</v>
      </c>
    </row>
    <row r="73" spans="1:18" s="162" customFormat="1" ht="15" customHeight="1">
      <c r="A73" s="92" t="s">
        <v>60</v>
      </c>
      <c r="B73" s="92" t="s">
        <v>60</v>
      </c>
      <c r="C73" s="92" t="s">
        <v>111</v>
      </c>
      <c r="D73" s="157">
        <v>0.5</v>
      </c>
      <c r="E73" s="92">
        <v>1</v>
      </c>
      <c r="F73" s="92">
        <v>1</v>
      </c>
      <c r="G73" s="92">
        <v>1</v>
      </c>
      <c r="H73" s="158">
        <v>0</v>
      </c>
      <c r="I73" s="159" t="str">
        <f t="shared" si="16"/>
        <v>0</v>
      </c>
      <c r="J73" s="159" t="str">
        <f t="shared" si="18"/>
        <v>6</v>
      </c>
      <c r="K73" s="159" t="str">
        <f t="shared" si="17"/>
        <v>1</v>
      </c>
      <c r="L73" s="159" t="str">
        <f t="shared" si="19"/>
        <v>7</v>
      </c>
      <c r="M73" s="159" t="str">
        <f t="shared" si="20"/>
        <v>11</v>
      </c>
      <c r="N73" s="159" t="str">
        <f t="shared" si="21"/>
        <v>14</v>
      </c>
      <c r="O73" s="159">
        <f t="shared" si="22"/>
        <v>25</v>
      </c>
      <c r="P73" s="159">
        <f t="shared" si="23"/>
        <v>64</v>
      </c>
      <c r="Q73" s="160">
        <v>25</v>
      </c>
      <c r="R73" s="92" t="s">
        <v>111</v>
      </c>
    </row>
    <row r="74" spans="1:18" s="162" customFormat="1" ht="15" customHeight="1">
      <c r="A74" s="92" t="s">
        <v>33</v>
      </c>
      <c r="B74" s="92" t="s">
        <v>34</v>
      </c>
      <c r="C74" s="92" t="s">
        <v>112</v>
      </c>
      <c r="D74" s="157">
        <v>0.54</v>
      </c>
      <c r="E74" s="92">
        <v>1</v>
      </c>
      <c r="F74" s="92">
        <v>1</v>
      </c>
      <c r="G74" s="92">
        <v>0</v>
      </c>
      <c r="H74" s="158">
        <v>0.5</v>
      </c>
      <c r="I74" s="159" t="str">
        <f t="shared" si="16"/>
        <v>3</v>
      </c>
      <c r="J74" s="159" t="str">
        <f t="shared" si="18"/>
        <v>6</v>
      </c>
      <c r="K74" s="159" t="str">
        <f t="shared" si="17"/>
        <v>3</v>
      </c>
      <c r="L74" s="159" t="str">
        <f t="shared" si="19"/>
        <v>0</v>
      </c>
      <c r="M74" s="159" t="str">
        <f t="shared" si="20"/>
        <v>11</v>
      </c>
      <c r="N74" s="159" t="str">
        <f t="shared" si="21"/>
        <v>14</v>
      </c>
      <c r="O74" s="159">
        <f t="shared" si="22"/>
        <v>27</v>
      </c>
      <c r="P74" s="159">
        <f t="shared" si="23"/>
        <v>64</v>
      </c>
      <c r="Q74" s="160">
        <v>25</v>
      </c>
      <c r="R74" s="92" t="s">
        <v>112</v>
      </c>
    </row>
    <row r="75" spans="1:18" s="162" customFormat="1" ht="15" customHeight="1">
      <c r="A75" s="92" t="s">
        <v>33</v>
      </c>
      <c r="B75" s="92" t="s">
        <v>34</v>
      </c>
      <c r="C75" s="92" t="s">
        <v>113</v>
      </c>
      <c r="D75" s="157">
        <v>0.68</v>
      </c>
      <c r="E75" s="92">
        <v>1</v>
      </c>
      <c r="F75" s="92">
        <v>0</v>
      </c>
      <c r="G75" s="92">
        <v>1</v>
      </c>
      <c r="H75" s="158">
        <v>0.5</v>
      </c>
      <c r="I75" s="159" t="str">
        <f t="shared" si="16"/>
        <v>3</v>
      </c>
      <c r="J75" s="159" t="str">
        <f t="shared" si="18"/>
        <v>6</v>
      </c>
      <c r="K75" s="159" t="str">
        <f t="shared" si="17"/>
        <v>3</v>
      </c>
      <c r="L75" s="159" t="str">
        <f t="shared" si="19"/>
        <v>7</v>
      </c>
      <c r="M75" s="159" t="str">
        <f t="shared" si="20"/>
        <v>11</v>
      </c>
      <c r="N75" s="159" t="str">
        <f t="shared" si="21"/>
        <v>0</v>
      </c>
      <c r="O75" s="159">
        <f t="shared" si="22"/>
        <v>34</v>
      </c>
      <c r="P75" s="159">
        <f t="shared" si="23"/>
        <v>64</v>
      </c>
      <c r="Q75" s="160">
        <v>25</v>
      </c>
      <c r="R75" s="92" t="s">
        <v>113</v>
      </c>
    </row>
    <row r="76" spans="1:18" s="162" customFormat="1" ht="15" customHeight="1">
      <c r="A76" s="92" t="s">
        <v>33</v>
      </c>
      <c r="B76" s="92" t="s">
        <v>34</v>
      </c>
      <c r="C76" s="92" t="s">
        <v>114</v>
      </c>
      <c r="D76" s="157">
        <v>0.68</v>
      </c>
      <c r="E76" s="92">
        <v>1</v>
      </c>
      <c r="F76" s="92">
        <v>0</v>
      </c>
      <c r="G76" s="92">
        <v>1</v>
      </c>
      <c r="H76" s="158">
        <v>0.5</v>
      </c>
      <c r="I76" s="159" t="str">
        <f t="shared" si="16"/>
        <v>3</v>
      </c>
      <c r="J76" s="159" t="str">
        <f t="shared" si="18"/>
        <v>6</v>
      </c>
      <c r="K76" s="159" t="str">
        <f t="shared" si="17"/>
        <v>3</v>
      </c>
      <c r="L76" s="159" t="str">
        <f t="shared" si="19"/>
        <v>7</v>
      </c>
      <c r="M76" s="159" t="str">
        <f t="shared" si="20"/>
        <v>11</v>
      </c>
      <c r="N76" s="159" t="str">
        <f t="shared" si="21"/>
        <v>0</v>
      </c>
      <c r="O76" s="159">
        <f t="shared" si="22"/>
        <v>34</v>
      </c>
      <c r="P76" s="159">
        <f t="shared" si="23"/>
        <v>64</v>
      </c>
      <c r="Q76" s="160">
        <v>25</v>
      </c>
      <c r="R76" s="92" t="s">
        <v>114</v>
      </c>
    </row>
    <row r="77" spans="1:18" s="162" customFormat="1" ht="15" customHeight="1">
      <c r="A77" s="92" t="s">
        <v>33</v>
      </c>
      <c r="B77" s="92" t="s">
        <v>34</v>
      </c>
      <c r="C77" s="92" t="s">
        <v>115</v>
      </c>
      <c r="D77" s="157">
        <v>0.54</v>
      </c>
      <c r="E77" s="92">
        <v>1</v>
      </c>
      <c r="F77" s="92">
        <v>1</v>
      </c>
      <c r="G77" s="92">
        <v>0</v>
      </c>
      <c r="H77" s="158">
        <v>0.5</v>
      </c>
      <c r="I77" s="159" t="str">
        <f t="shared" si="16"/>
        <v>3</v>
      </c>
      <c r="J77" s="159" t="str">
        <f t="shared" si="18"/>
        <v>6</v>
      </c>
      <c r="K77" s="159" t="str">
        <f t="shared" si="17"/>
        <v>3</v>
      </c>
      <c r="L77" s="159" t="str">
        <f t="shared" si="19"/>
        <v>0</v>
      </c>
      <c r="M77" s="159" t="str">
        <f t="shared" si="20"/>
        <v>11</v>
      </c>
      <c r="N77" s="159" t="str">
        <f t="shared" si="21"/>
        <v>14</v>
      </c>
      <c r="O77" s="159">
        <f t="shared" si="22"/>
        <v>27</v>
      </c>
      <c r="P77" s="159">
        <f t="shared" si="23"/>
        <v>64</v>
      </c>
      <c r="Q77" s="160">
        <v>25</v>
      </c>
      <c r="R77" s="92" t="s">
        <v>115</v>
      </c>
    </row>
    <row r="78" spans="1:18" s="162" customFormat="1" ht="15" customHeight="1">
      <c r="A78" s="92" t="s">
        <v>116</v>
      </c>
      <c r="B78" s="92" t="s">
        <v>117</v>
      </c>
      <c r="C78" s="92" t="s">
        <v>118</v>
      </c>
      <c r="D78" s="157">
        <v>0.5</v>
      </c>
      <c r="E78" s="92">
        <v>1</v>
      </c>
      <c r="F78" s="92">
        <v>1</v>
      </c>
      <c r="G78" s="92">
        <v>1</v>
      </c>
      <c r="H78" s="158">
        <v>0</v>
      </c>
      <c r="I78" s="159" t="str">
        <f t="shared" si="16"/>
        <v>0</v>
      </c>
      <c r="J78" s="159" t="str">
        <f t="shared" si="18"/>
        <v>6</v>
      </c>
      <c r="K78" s="159" t="str">
        <f t="shared" si="17"/>
        <v>1</v>
      </c>
      <c r="L78" s="159" t="str">
        <f t="shared" si="19"/>
        <v>7</v>
      </c>
      <c r="M78" s="159" t="str">
        <f t="shared" si="20"/>
        <v>11</v>
      </c>
      <c r="N78" s="159" t="str">
        <f t="shared" si="21"/>
        <v>14</v>
      </c>
      <c r="O78" s="159">
        <f t="shared" si="22"/>
        <v>25</v>
      </c>
      <c r="P78" s="159">
        <f t="shared" si="23"/>
        <v>64</v>
      </c>
      <c r="Q78" s="160">
        <v>25</v>
      </c>
      <c r="R78" s="92" t="s">
        <v>118</v>
      </c>
    </row>
    <row r="79" spans="1:18" s="162" customFormat="1" ht="15" customHeight="1">
      <c r="A79" s="92" t="s">
        <v>97</v>
      </c>
      <c r="B79" s="92" t="s">
        <v>98</v>
      </c>
      <c r="C79" s="92" t="s">
        <v>119</v>
      </c>
      <c r="D79" s="157">
        <v>0.5</v>
      </c>
      <c r="E79" s="92">
        <v>1</v>
      </c>
      <c r="F79" s="92">
        <v>1</v>
      </c>
      <c r="G79" s="92">
        <v>1</v>
      </c>
      <c r="H79" s="158">
        <v>0</v>
      </c>
      <c r="I79" s="159" t="str">
        <f t="shared" si="16"/>
        <v>0</v>
      </c>
      <c r="J79" s="159" t="str">
        <f t="shared" si="18"/>
        <v>6</v>
      </c>
      <c r="K79" s="159" t="str">
        <f t="shared" si="17"/>
        <v>1</v>
      </c>
      <c r="L79" s="159" t="str">
        <f t="shared" si="19"/>
        <v>7</v>
      </c>
      <c r="M79" s="159" t="str">
        <f t="shared" si="20"/>
        <v>11</v>
      </c>
      <c r="N79" s="159" t="str">
        <f t="shared" si="21"/>
        <v>14</v>
      </c>
      <c r="O79" s="159">
        <f t="shared" si="22"/>
        <v>25</v>
      </c>
      <c r="P79" s="159">
        <f t="shared" si="23"/>
        <v>64</v>
      </c>
      <c r="Q79" s="160">
        <v>25</v>
      </c>
      <c r="R79" s="92" t="s">
        <v>119</v>
      </c>
    </row>
    <row r="80" spans="1:18" s="159" customFormat="1" ht="15" customHeight="1">
      <c r="A80" s="92" t="s">
        <v>97</v>
      </c>
      <c r="B80" s="92" t="s">
        <v>98</v>
      </c>
      <c r="C80" s="92" t="s">
        <v>120</v>
      </c>
      <c r="D80" s="157">
        <v>0.5</v>
      </c>
      <c r="E80" s="92">
        <v>1</v>
      </c>
      <c r="F80" s="92">
        <v>1</v>
      </c>
      <c r="G80" s="92">
        <v>1</v>
      </c>
      <c r="H80" s="158">
        <v>0</v>
      </c>
      <c r="I80" s="159" t="str">
        <f t="shared" si="16"/>
        <v>0</v>
      </c>
      <c r="J80" s="159" t="str">
        <f t="shared" si="18"/>
        <v>6</v>
      </c>
      <c r="K80" s="159" t="str">
        <f t="shared" si="17"/>
        <v>1</v>
      </c>
      <c r="L80" s="159" t="str">
        <f t="shared" si="19"/>
        <v>7</v>
      </c>
      <c r="M80" s="159" t="str">
        <f t="shared" si="20"/>
        <v>11</v>
      </c>
      <c r="N80" s="159" t="str">
        <f t="shared" si="21"/>
        <v>14</v>
      </c>
      <c r="O80" s="159">
        <f t="shared" si="22"/>
        <v>25</v>
      </c>
      <c r="P80" s="159">
        <f t="shared" si="23"/>
        <v>64</v>
      </c>
      <c r="Q80" s="160">
        <v>25</v>
      </c>
      <c r="R80" s="92" t="s">
        <v>120</v>
      </c>
    </row>
    <row r="81" spans="1:18" s="159" customFormat="1" ht="17.75" customHeight="1">
      <c r="A81" s="92" t="s">
        <v>24</v>
      </c>
      <c r="B81" s="92" t="s">
        <v>52</v>
      </c>
      <c r="C81" s="92" t="s">
        <v>121</v>
      </c>
      <c r="D81" s="157">
        <v>0.27</v>
      </c>
      <c r="E81" s="92">
        <v>1</v>
      </c>
      <c r="F81" s="92">
        <v>1</v>
      </c>
      <c r="G81" s="92">
        <v>1</v>
      </c>
      <c r="H81" s="158">
        <v>1</v>
      </c>
      <c r="I81" s="159" t="str">
        <f t="shared" si="16"/>
        <v>6</v>
      </c>
      <c r="J81" s="159" t="str">
        <f t="shared" si="18"/>
        <v>6</v>
      </c>
      <c r="K81" s="159" t="str">
        <f t="shared" si="17"/>
        <v>6</v>
      </c>
      <c r="L81" s="159" t="str">
        <f t="shared" si="19"/>
        <v>7</v>
      </c>
      <c r="M81" s="159" t="str">
        <f t="shared" si="20"/>
        <v>11</v>
      </c>
      <c r="N81" s="159" t="str">
        <f t="shared" si="21"/>
        <v>14</v>
      </c>
      <c r="O81" s="159">
        <f t="shared" si="22"/>
        <v>13.5</v>
      </c>
      <c r="P81" s="159">
        <f t="shared" si="23"/>
        <v>63.5</v>
      </c>
      <c r="Q81" s="174">
        <v>26</v>
      </c>
      <c r="R81" s="92" t="s">
        <v>121</v>
      </c>
    </row>
    <row r="82" spans="1:18" s="159" customFormat="1" ht="15" customHeight="1">
      <c r="A82" s="92" t="s">
        <v>24</v>
      </c>
      <c r="B82" s="92" t="s">
        <v>25</v>
      </c>
      <c r="C82" s="92" t="s">
        <v>122</v>
      </c>
      <c r="D82" s="157">
        <v>0.27</v>
      </c>
      <c r="E82" s="92">
        <v>1</v>
      </c>
      <c r="F82" s="92">
        <v>1</v>
      </c>
      <c r="G82" s="92">
        <v>1</v>
      </c>
      <c r="H82" s="158">
        <v>1</v>
      </c>
      <c r="I82" s="159" t="str">
        <f t="shared" si="16"/>
        <v>6</v>
      </c>
      <c r="J82" s="159" t="str">
        <f t="shared" si="18"/>
        <v>6</v>
      </c>
      <c r="K82" s="159" t="str">
        <f t="shared" si="17"/>
        <v>6</v>
      </c>
      <c r="L82" s="159" t="str">
        <f t="shared" si="19"/>
        <v>7</v>
      </c>
      <c r="M82" s="159" t="str">
        <f t="shared" si="20"/>
        <v>11</v>
      </c>
      <c r="N82" s="159" t="str">
        <f t="shared" si="21"/>
        <v>14</v>
      </c>
      <c r="O82" s="159">
        <f t="shared" si="22"/>
        <v>13.5</v>
      </c>
      <c r="P82" s="159">
        <f t="shared" si="23"/>
        <v>63.5</v>
      </c>
      <c r="Q82" s="174">
        <v>26</v>
      </c>
      <c r="R82" s="92" t="s">
        <v>122</v>
      </c>
    </row>
    <row r="83" spans="1:18" s="159" customFormat="1" ht="15" customHeight="1">
      <c r="A83" s="92" t="s">
        <v>33</v>
      </c>
      <c r="B83" s="92" t="s">
        <v>34</v>
      </c>
      <c r="C83" s="92" t="s">
        <v>123</v>
      </c>
      <c r="D83" s="157">
        <v>0.66</v>
      </c>
      <c r="E83" s="92">
        <v>1</v>
      </c>
      <c r="F83" s="92">
        <v>0</v>
      </c>
      <c r="G83" s="92">
        <v>1</v>
      </c>
      <c r="H83" s="158">
        <v>0.5</v>
      </c>
      <c r="I83" s="159" t="str">
        <f t="shared" si="16"/>
        <v>3</v>
      </c>
      <c r="J83" s="159" t="str">
        <f t="shared" si="18"/>
        <v>6</v>
      </c>
      <c r="K83" s="159" t="str">
        <f t="shared" si="17"/>
        <v>3</v>
      </c>
      <c r="L83" s="159" t="str">
        <f t="shared" si="19"/>
        <v>7</v>
      </c>
      <c r="M83" s="159" t="str">
        <f t="shared" si="20"/>
        <v>11</v>
      </c>
      <c r="N83" s="159" t="str">
        <f t="shared" si="21"/>
        <v>0</v>
      </c>
      <c r="O83" s="159">
        <f t="shared" si="22"/>
        <v>33</v>
      </c>
      <c r="P83" s="159">
        <f t="shared" si="23"/>
        <v>63</v>
      </c>
      <c r="Q83" s="174">
        <v>27</v>
      </c>
      <c r="R83" s="92" t="s">
        <v>123</v>
      </c>
    </row>
    <row r="84" spans="1:18" s="159" customFormat="1" ht="15" customHeight="1">
      <c r="A84" s="92" t="s">
        <v>60</v>
      </c>
      <c r="B84" s="92" t="s">
        <v>60</v>
      </c>
      <c r="C84" s="92" t="s">
        <v>124</v>
      </c>
      <c r="D84" s="157">
        <v>0.6</v>
      </c>
      <c r="E84" s="92">
        <v>1</v>
      </c>
      <c r="F84" s="92">
        <v>1</v>
      </c>
      <c r="G84" s="92">
        <v>0</v>
      </c>
      <c r="H84" s="158">
        <v>0</v>
      </c>
      <c r="I84" s="159" t="str">
        <f t="shared" si="16"/>
        <v>0</v>
      </c>
      <c r="J84" s="159" t="str">
        <f t="shared" si="18"/>
        <v>6</v>
      </c>
      <c r="K84" s="159" t="str">
        <f t="shared" si="17"/>
        <v>1</v>
      </c>
      <c r="L84" s="159" t="str">
        <f t="shared" si="19"/>
        <v>0</v>
      </c>
      <c r="M84" s="159" t="str">
        <f t="shared" si="20"/>
        <v>11</v>
      </c>
      <c r="N84" s="159" t="str">
        <f t="shared" si="21"/>
        <v>14</v>
      </c>
      <c r="O84" s="159">
        <f t="shared" si="22"/>
        <v>30</v>
      </c>
      <c r="P84" s="159">
        <f t="shared" si="23"/>
        <v>62</v>
      </c>
      <c r="Q84" s="174">
        <v>28</v>
      </c>
      <c r="R84" s="92" t="s">
        <v>124</v>
      </c>
    </row>
    <row r="85" spans="1:18" s="162" customFormat="1" ht="15" customHeight="1">
      <c r="A85" s="92" t="s">
        <v>60</v>
      </c>
      <c r="B85" s="92" t="s">
        <v>60</v>
      </c>
      <c r="C85" s="92" t="s">
        <v>125</v>
      </c>
      <c r="D85" s="157">
        <v>0.6</v>
      </c>
      <c r="E85" s="92">
        <v>1</v>
      </c>
      <c r="F85" s="92">
        <v>1</v>
      </c>
      <c r="G85" s="92">
        <v>0</v>
      </c>
      <c r="H85" s="158">
        <v>0</v>
      </c>
      <c r="I85" s="159" t="str">
        <f t="shared" si="16"/>
        <v>0</v>
      </c>
      <c r="J85" s="159" t="str">
        <f t="shared" si="18"/>
        <v>6</v>
      </c>
      <c r="K85" s="159" t="str">
        <f t="shared" si="17"/>
        <v>1</v>
      </c>
      <c r="L85" s="159" t="str">
        <f t="shared" si="19"/>
        <v>0</v>
      </c>
      <c r="M85" s="159" t="str">
        <f t="shared" si="20"/>
        <v>11</v>
      </c>
      <c r="N85" s="159" t="str">
        <f t="shared" si="21"/>
        <v>14</v>
      </c>
      <c r="O85" s="159">
        <f t="shared" si="22"/>
        <v>30</v>
      </c>
      <c r="P85" s="159">
        <f t="shared" si="23"/>
        <v>62</v>
      </c>
      <c r="Q85" s="160">
        <v>28</v>
      </c>
      <c r="R85" s="92" t="s">
        <v>125</v>
      </c>
    </row>
    <row r="86" spans="1:18" s="162" customFormat="1" ht="15" customHeight="1">
      <c r="A86" s="92" t="s">
        <v>60</v>
      </c>
      <c r="B86" s="92" t="s">
        <v>60</v>
      </c>
      <c r="C86" s="92" t="s">
        <v>126</v>
      </c>
      <c r="D86" s="157">
        <v>0.6</v>
      </c>
      <c r="E86" s="92">
        <v>1</v>
      </c>
      <c r="F86" s="92">
        <v>1</v>
      </c>
      <c r="G86" s="92">
        <v>0</v>
      </c>
      <c r="H86" s="158">
        <v>0</v>
      </c>
      <c r="I86" s="159" t="str">
        <f t="shared" si="16"/>
        <v>0</v>
      </c>
      <c r="J86" s="159" t="str">
        <f t="shared" si="18"/>
        <v>6</v>
      </c>
      <c r="K86" s="159" t="str">
        <f t="shared" si="17"/>
        <v>1</v>
      </c>
      <c r="L86" s="159" t="str">
        <f t="shared" si="19"/>
        <v>0</v>
      </c>
      <c r="M86" s="159" t="str">
        <f t="shared" si="20"/>
        <v>11</v>
      </c>
      <c r="N86" s="159" t="str">
        <f t="shared" si="21"/>
        <v>14</v>
      </c>
      <c r="O86" s="159">
        <f t="shared" si="22"/>
        <v>30</v>
      </c>
      <c r="P86" s="159">
        <f t="shared" si="23"/>
        <v>62</v>
      </c>
      <c r="Q86" s="160">
        <v>28</v>
      </c>
      <c r="R86" s="92" t="s">
        <v>126</v>
      </c>
    </row>
    <row r="87" spans="1:18" s="160" customFormat="1" ht="15" customHeight="1">
      <c r="A87" s="163" t="s">
        <v>24</v>
      </c>
      <c r="B87" s="163" t="s">
        <v>25</v>
      </c>
      <c r="C87" s="163" t="s">
        <v>127</v>
      </c>
      <c r="D87" s="164">
        <v>0.24</v>
      </c>
      <c r="E87" s="163">
        <v>1</v>
      </c>
      <c r="F87" s="163">
        <v>1</v>
      </c>
      <c r="G87" s="163">
        <v>1</v>
      </c>
      <c r="H87" s="165">
        <v>1</v>
      </c>
      <c r="I87" s="160" t="str">
        <f t="shared" ref="I87:I118" si="24">IF(H87=0,"0",IF(H87=0.5,"3","6"))</f>
        <v>6</v>
      </c>
      <c r="J87" s="160" t="str">
        <f t="shared" si="18"/>
        <v>6</v>
      </c>
      <c r="K87" s="160" t="str">
        <f t="shared" ref="K87:K118" si="25">IF(H87=0,"1",IF(H87=0.5,"3","6"))</f>
        <v>6</v>
      </c>
      <c r="L87" s="160" t="str">
        <f t="shared" si="19"/>
        <v>7</v>
      </c>
      <c r="M87" s="160" t="str">
        <f t="shared" si="20"/>
        <v>11</v>
      </c>
      <c r="N87" s="160" t="str">
        <f t="shared" si="21"/>
        <v>14</v>
      </c>
      <c r="O87" s="160">
        <f t="shared" si="22"/>
        <v>12</v>
      </c>
      <c r="P87" s="160">
        <f t="shared" si="23"/>
        <v>62</v>
      </c>
      <c r="Q87" s="174">
        <v>28</v>
      </c>
      <c r="R87" s="163" t="s">
        <v>127</v>
      </c>
    </row>
    <row r="88" spans="1:18" s="162" customFormat="1" ht="15" customHeight="1">
      <c r="A88" s="92" t="s">
        <v>116</v>
      </c>
      <c r="B88" s="92" t="s">
        <v>128</v>
      </c>
      <c r="C88" s="92" t="s">
        <v>129</v>
      </c>
      <c r="D88" s="157">
        <v>0.45</v>
      </c>
      <c r="E88" s="92">
        <v>1</v>
      </c>
      <c r="F88" s="92">
        <v>1</v>
      </c>
      <c r="G88" s="92">
        <v>1</v>
      </c>
      <c r="H88" s="158">
        <v>0</v>
      </c>
      <c r="I88" s="159" t="str">
        <f t="shared" si="24"/>
        <v>0</v>
      </c>
      <c r="J88" s="159" t="str">
        <f t="shared" si="18"/>
        <v>6</v>
      </c>
      <c r="K88" s="159" t="str">
        <f t="shared" si="25"/>
        <v>1</v>
      </c>
      <c r="L88" s="159" t="str">
        <f t="shared" si="19"/>
        <v>7</v>
      </c>
      <c r="M88" s="159" t="str">
        <f t="shared" si="20"/>
        <v>11</v>
      </c>
      <c r="N88" s="159" t="str">
        <f t="shared" si="21"/>
        <v>14</v>
      </c>
      <c r="O88" s="159">
        <f t="shared" si="22"/>
        <v>22.5</v>
      </c>
      <c r="P88" s="159">
        <f t="shared" si="23"/>
        <v>61.5</v>
      </c>
      <c r="Q88" s="160">
        <v>29</v>
      </c>
      <c r="R88" s="92" t="s">
        <v>129</v>
      </c>
    </row>
    <row r="89" spans="1:18" s="162" customFormat="1" ht="15" customHeight="1">
      <c r="A89" s="92" t="s">
        <v>33</v>
      </c>
      <c r="B89" s="92" t="s">
        <v>34</v>
      </c>
      <c r="C89" s="92" t="s">
        <v>130</v>
      </c>
      <c r="D89" s="157">
        <v>0.75</v>
      </c>
      <c r="E89" s="92">
        <v>1</v>
      </c>
      <c r="F89" s="92">
        <v>0</v>
      </c>
      <c r="G89" s="92">
        <v>0</v>
      </c>
      <c r="H89" s="158">
        <v>0.5</v>
      </c>
      <c r="I89" s="159" t="str">
        <f t="shared" si="24"/>
        <v>3</v>
      </c>
      <c r="J89" s="159" t="str">
        <f t="shared" si="18"/>
        <v>6</v>
      </c>
      <c r="K89" s="159" t="str">
        <f t="shared" si="25"/>
        <v>3</v>
      </c>
      <c r="L89" s="159" t="str">
        <f t="shared" si="19"/>
        <v>0</v>
      </c>
      <c r="M89" s="159" t="str">
        <f t="shared" si="20"/>
        <v>11</v>
      </c>
      <c r="N89" s="159" t="str">
        <f t="shared" si="21"/>
        <v>0</v>
      </c>
      <c r="O89" s="159">
        <f t="shared" si="22"/>
        <v>37.5</v>
      </c>
      <c r="P89" s="159">
        <f t="shared" si="23"/>
        <v>60.5</v>
      </c>
      <c r="Q89" s="160">
        <v>30</v>
      </c>
      <c r="R89" s="92" t="s">
        <v>130</v>
      </c>
    </row>
    <row r="90" spans="1:18" s="162" customFormat="1" ht="15" customHeight="1">
      <c r="A90" s="92" t="s">
        <v>33</v>
      </c>
      <c r="B90" s="92" t="s">
        <v>131</v>
      </c>
      <c r="C90" s="92" t="s">
        <v>132</v>
      </c>
      <c r="D90" s="157">
        <v>0.61</v>
      </c>
      <c r="E90" s="92">
        <v>1</v>
      </c>
      <c r="F90" s="92">
        <v>0</v>
      </c>
      <c r="G90" s="92">
        <v>1</v>
      </c>
      <c r="H90" s="158">
        <v>0.5</v>
      </c>
      <c r="I90" s="159" t="str">
        <f t="shared" si="24"/>
        <v>3</v>
      </c>
      <c r="J90" s="159" t="str">
        <f t="shared" si="18"/>
        <v>6</v>
      </c>
      <c r="K90" s="159" t="str">
        <f t="shared" si="25"/>
        <v>3</v>
      </c>
      <c r="L90" s="159" t="str">
        <f t="shared" si="19"/>
        <v>7</v>
      </c>
      <c r="M90" s="159" t="str">
        <f t="shared" si="20"/>
        <v>11</v>
      </c>
      <c r="N90" s="159" t="str">
        <f t="shared" si="21"/>
        <v>0</v>
      </c>
      <c r="O90" s="159">
        <f t="shared" si="22"/>
        <v>30.5</v>
      </c>
      <c r="P90" s="159">
        <f t="shared" si="23"/>
        <v>60.5</v>
      </c>
      <c r="Q90" s="160">
        <v>30</v>
      </c>
      <c r="R90" s="92" t="s">
        <v>132</v>
      </c>
    </row>
    <row r="91" spans="1:18" s="159" customFormat="1" ht="15" customHeight="1">
      <c r="A91" s="92" t="s">
        <v>33</v>
      </c>
      <c r="B91" s="92" t="s">
        <v>133</v>
      </c>
      <c r="C91" s="92" t="s">
        <v>134</v>
      </c>
      <c r="D91" s="157">
        <v>0.66</v>
      </c>
      <c r="E91" s="92">
        <v>0</v>
      </c>
      <c r="F91" s="92">
        <v>1</v>
      </c>
      <c r="G91" s="92">
        <v>1</v>
      </c>
      <c r="H91" s="158">
        <v>0.5</v>
      </c>
      <c r="I91" s="159" t="str">
        <f t="shared" si="24"/>
        <v>3</v>
      </c>
      <c r="J91" s="159" t="str">
        <f t="shared" si="18"/>
        <v>0</v>
      </c>
      <c r="K91" s="159" t="str">
        <f t="shared" si="25"/>
        <v>3</v>
      </c>
      <c r="L91" s="159" t="str">
        <f t="shared" si="19"/>
        <v>7</v>
      </c>
      <c r="M91" s="159" t="str">
        <f t="shared" si="20"/>
        <v>0</v>
      </c>
      <c r="N91" s="159" t="str">
        <f t="shared" si="21"/>
        <v>14</v>
      </c>
      <c r="O91" s="159">
        <f t="shared" si="22"/>
        <v>33</v>
      </c>
      <c r="P91" s="159">
        <f t="shared" si="23"/>
        <v>60</v>
      </c>
      <c r="Q91" s="160">
        <v>31</v>
      </c>
      <c r="R91" s="92" t="s">
        <v>134</v>
      </c>
    </row>
    <row r="92" spans="1:18" s="159" customFormat="1" ht="15" customHeight="1">
      <c r="A92" s="92" t="s">
        <v>39</v>
      </c>
      <c r="B92" s="92" t="s">
        <v>72</v>
      </c>
      <c r="C92" s="92" t="s">
        <v>135</v>
      </c>
      <c r="D92" s="157">
        <v>0.62</v>
      </c>
      <c r="E92" s="92">
        <v>1</v>
      </c>
      <c r="F92" s="92">
        <v>0</v>
      </c>
      <c r="G92" s="92">
        <v>0</v>
      </c>
      <c r="H92" s="158">
        <v>1</v>
      </c>
      <c r="I92" s="159" t="str">
        <f t="shared" si="24"/>
        <v>6</v>
      </c>
      <c r="J92" s="159" t="str">
        <f t="shared" si="18"/>
        <v>6</v>
      </c>
      <c r="K92" s="159" t="str">
        <f t="shared" si="25"/>
        <v>6</v>
      </c>
      <c r="L92" s="159" t="str">
        <f t="shared" si="19"/>
        <v>0</v>
      </c>
      <c r="M92" s="159" t="str">
        <f t="shared" si="20"/>
        <v>11</v>
      </c>
      <c r="N92" s="159" t="str">
        <f t="shared" si="21"/>
        <v>0</v>
      </c>
      <c r="O92" s="159">
        <f t="shared" si="22"/>
        <v>31</v>
      </c>
      <c r="P92" s="159">
        <f t="shared" si="23"/>
        <v>60</v>
      </c>
      <c r="Q92" s="174">
        <v>31</v>
      </c>
      <c r="R92" s="92" t="s">
        <v>135</v>
      </c>
    </row>
    <row r="93" spans="1:18" s="159" customFormat="1" ht="15" customHeight="1">
      <c r="A93" s="92" t="s">
        <v>60</v>
      </c>
      <c r="B93" s="92" t="s">
        <v>60</v>
      </c>
      <c r="C93" s="92" t="s">
        <v>136</v>
      </c>
      <c r="D93" s="157">
        <v>0.55000000000000004</v>
      </c>
      <c r="E93" s="92">
        <v>1</v>
      </c>
      <c r="F93" s="92">
        <v>1</v>
      </c>
      <c r="G93" s="92">
        <v>0</v>
      </c>
      <c r="H93" s="158">
        <v>0</v>
      </c>
      <c r="I93" s="159" t="str">
        <f t="shared" si="24"/>
        <v>0</v>
      </c>
      <c r="J93" s="159" t="str">
        <f t="shared" si="18"/>
        <v>6</v>
      </c>
      <c r="K93" s="159" t="str">
        <f t="shared" si="25"/>
        <v>1</v>
      </c>
      <c r="L93" s="159" t="str">
        <f t="shared" si="19"/>
        <v>0</v>
      </c>
      <c r="M93" s="159" t="str">
        <f t="shared" si="20"/>
        <v>11</v>
      </c>
      <c r="N93" s="159" t="str">
        <f t="shared" si="21"/>
        <v>14</v>
      </c>
      <c r="O93" s="159">
        <f t="shared" si="22"/>
        <v>27.500000000000004</v>
      </c>
      <c r="P93" s="159">
        <f t="shared" si="23"/>
        <v>59.5</v>
      </c>
      <c r="Q93" s="174">
        <v>32</v>
      </c>
      <c r="R93" s="92" t="s">
        <v>136</v>
      </c>
    </row>
    <row r="94" spans="1:18" s="159" customFormat="1" ht="15" customHeight="1">
      <c r="A94" s="92" t="s">
        <v>60</v>
      </c>
      <c r="B94" s="92" t="s">
        <v>60</v>
      </c>
      <c r="C94" s="92" t="s">
        <v>137</v>
      </c>
      <c r="D94" s="157">
        <v>0.55000000000000004</v>
      </c>
      <c r="E94" s="92">
        <v>1</v>
      </c>
      <c r="F94" s="92">
        <v>1</v>
      </c>
      <c r="G94" s="92">
        <v>0</v>
      </c>
      <c r="H94" s="158">
        <v>0</v>
      </c>
      <c r="I94" s="159" t="str">
        <f t="shared" si="24"/>
        <v>0</v>
      </c>
      <c r="J94" s="159" t="str">
        <f t="shared" si="18"/>
        <v>6</v>
      </c>
      <c r="K94" s="159" t="str">
        <f t="shared" si="25"/>
        <v>1</v>
      </c>
      <c r="L94" s="159" t="str">
        <f t="shared" si="19"/>
        <v>0</v>
      </c>
      <c r="M94" s="159" t="str">
        <f t="shared" si="20"/>
        <v>11</v>
      </c>
      <c r="N94" s="159" t="str">
        <f t="shared" si="21"/>
        <v>14</v>
      </c>
      <c r="O94" s="159">
        <f t="shared" si="22"/>
        <v>27.500000000000004</v>
      </c>
      <c r="P94" s="159">
        <f t="shared" si="23"/>
        <v>59.5</v>
      </c>
      <c r="Q94" s="174">
        <v>32</v>
      </c>
      <c r="R94" s="92" t="s">
        <v>137</v>
      </c>
    </row>
    <row r="95" spans="1:18" s="159" customFormat="1" ht="15" customHeight="1">
      <c r="A95" s="92" t="s">
        <v>33</v>
      </c>
      <c r="B95" s="92" t="s">
        <v>34</v>
      </c>
      <c r="C95" s="92" t="s">
        <v>138</v>
      </c>
      <c r="D95" s="157">
        <v>0.59</v>
      </c>
      <c r="E95" s="92">
        <v>1</v>
      </c>
      <c r="F95" s="92">
        <v>0</v>
      </c>
      <c r="G95" s="92">
        <v>1</v>
      </c>
      <c r="H95" s="158">
        <v>0.5</v>
      </c>
      <c r="I95" s="159" t="str">
        <f t="shared" si="24"/>
        <v>3</v>
      </c>
      <c r="J95" s="159" t="str">
        <f t="shared" si="18"/>
        <v>6</v>
      </c>
      <c r="K95" s="159" t="str">
        <f t="shared" si="25"/>
        <v>3</v>
      </c>
      <c r="L95" s="159" t="str">
        <f t="shared" si="19"/>
        <v>7</v>
      </c>
      <c r="M95" s="159" t="str">
        <f t="shared" si="20"/>
        <v>11</v>
      </c>
      <c r="N95" s="159" t="str">
        <f t="shared" si="21"/>
        <v>0</v>
      </c>
      <c r="O95" s="159">
        <f t="shared" si="22"/>
        <v>29.5</v>
      </c>
      <c r="P95" s="159">
        <f t="shared" si="23"/>
        <v>59.5</v>
      </c>
      <c r="Q95" s="174">
        <v>32</v>
      </c>
      <c r="R95" s="92" t="s">
        <v>138</v>
      </c>
    </row>
    <row r="96" spans="1:18" s="159" customFormat="1" ht="15" customHeight="1">
      <c r="A96" s="92" t="s">
        <v>33</v>
      </c>
      <c r="B96" s="92" t="s">
        <v>34</v>
      </c>
      <c r="C96" s="92" t="s">
        <v>139</v>
      </c>
      <c r="D96" s="157">
        <v>0.59</v>
      </c>
      <c r="E96" s="92">
        <v>1</v>
      </c>
      <c r="F96" s="92">
        <v>0</v>
      </c>
      <c r="G96" s="92">
        <v>1</v>
      </c>
      <c r="H96" s="158">
        <v>0.5</v>
      </c>
      <c r="I96" s="159" t="str">
        <f t="shared" si="24"/>
        <v>3</v>
      </c>
      <c r="J96" s="159" t="str">
        <f t="shared" si="18"/>
        <v>6</v>
      </c>
      <c r="K96" s="159" t="str">
        <f t="shared" si="25"/>
        <v>3</v>
      </c>
      <c r="L96" s="159" t="str">
        <f t="shared" si="19"/>
        <v>7</v>
      </c>
      <c r="M96" s="159" t="str">
        <f t="shared" si="20"/>
        <v>11</v>
      </c>
      <c r="N96" s="159" t="str">
        <f t="shared" si="21"/>
        <v>0</v>
      </c>
      <c r="O96" s="159">
        <f t="shared" si="22"/>
        <v>29.5</v>
      </c>
      <c r="P96" s="159">
        <f t="shared" si="23"/>
        <v>59.5</v>
      </c>
      <c r="Q96" s="174">
        <v>32</v>
      </c>
      <c r="R96" s="92" t="s">
        <v>139</v>
      </c>
    </row>
    <row r="97" spans="1:18" s="159" customFormat="1" ht="15" customHeight="1">
      <c r="A97" s="92" t="s">
        <v>33</v>
      </c>
      <c r="B97" s="92" t="s">
        <v>34</v>
      </c>
      <c r="C97" s="92" t="s">
        <v>140</v>
      </c>
      <c r="D97" s="157">
        <v>0.59</v>
      </c>
      <c r="E97" s="92">
        <v>1</v>
      </c>
      <c r="F97" s="92">
        <v>0</v>
      </c>
      <c r="G97" s="92">
        <v>1</v>
      </c>
      <c r="H97" s="158">
        <v>0.5</v>
      </c>
      <c r="I97" s="159" t="str">
        <f t="shared" si="24"/>
        <v>3</v>
      </c>
      <c r="J97" s="159" t="str">
        <f t="shared" si="18"/>
        <v>6</v>
      </c>
      <c r="K97" s="159" t="str">
        <f t="shared" si="25"/>
        <v>3</v>
      </c>
      <c r="L97" s="159" t="str">
        <f t="shared" si="19"/>
        <v>7</v>
      </c>
      <c r="M97" s="159" t="str">
        <f t="shared" si="20"/>
        <v>11</v>
      </c>
      <c r="N97" s="159" t="str">
        <f t="shared" si="21"/>
        <v>0</v>
      </c>
      <c r="O97" s="159">
        <f t="shared" si="22"/>
        <v>29.5</v>
      </c>
      <c r="P97" s="159">
        <f t="shared" si="23"/>
        <v>59.5</v>
      </c>
      <c r="Q97" s="174">
        <v>32</v>
      </c>
      <c r="R97" s="92" t="s">
        <v>140</v>
      </c>
    </row>
    <row r="98" spans="1:18" s="159" customFormat="1" ht="15" customHeight="1">
      <c r="A98" s="92" t="s">
        <v>33</v>
      </c>
      <c r="B98" s="92" t="s">
        <v>34</v>
      </c>
      <c r="C98" s="92" t="s">
        <v>141</v>
      </c>
      <c r="D98" s="157">
        <v>0.59</v>
      </c>
      <c r="E98" s="92">
        <v>1</v>
      </c>
      <c r="F98" s="92">
        <v>0</v>
      </c>
      <c r="G98" s="92">
        <v>1</v>
      </c>
      <c r="H98" s="158">
        <v>0.5</v>
      </c>
      <c r="I98" s="159" t="str">
        <f t="shared" si="24"/>
        <v>3</v>
      </c>
      <c r="J98" s="159" t="str">
        <f t="shared" ref="J98:J129" si="26">IF(E98=1,"6","0")</f>
        <v>6</v>
      </c>
      <c r="K98" s="159" t="str">
        <f t="shared" si="25"/>
        <v>3</v>
      </c>
      <c r="L98" s="159" t="str">
        <f t="shared" ref="L98:L129" si="27">IF(G98=1,"7","0")</f>
        <v>7</v>
      </c>
      <c r="M98" s="159" t="str">
        <f t="shared" ref="M98:M129" si="28">IF(E98=1,"11","0")</f>
        <v>11</v>
      </c>
      <c r="N98" s="159" t="str">
        <f t="shared" ref="N98:N129" si="29">IF(F98=1,"14","0")</f>
        <v>0</v>
      </c>
      <c r="O98" s="159">
        <f t="shared" ref="O98:O129" si="30">(0.5*D98)*100</f>
        <v>29.5</v>
      </c>
      <c r="P98" s="159">
        <f t="shared" ref="P98:P129" si="31">O98+I98+J98+K98+L98+M98+N98</f>
        <v>59.5</v>
      </c>
      <c r="Q98" s="174">
        <v>32</v>
      </c>
      <c r="R98" s="92" t="s">
        <v>141</v>
      </c>
    </row>
    <row r="99" spans="1:18" s="159" customFormat="1" ht="15" customHeight="1">
      <c r="A99" s="92" t="s">
        <v>33</v>
      </c>
      <c r="B99" s="92" t="s">
        <v>34</v>
      </c>
      <c r="C99" s="92" t="s">
        <v>142</v>
      </c>
      <c r="D99" s="157">
        <v>0.59</v>
      </c>
      <c r="E99" s="92">
        <v>1</v>
      </c>
      <c r="F99" s="92">
        <v>0</v>
      </c>
      <c r="G99" s="92">
        <v>1</v>
      </c>
      <c r="H99" s="158">
        <v>0.5</v>
      </c>
      <c r="I99" s="159" t="str">
        <f t="shared" si="24"/>
        <v>3</v>
      </c>
      <c r="J99" s="159" t="str">
        <f t="shared" si="26"/>
        <v>6</v>
      </c>
      <c r="K99" s="159" t="str">
        <f t="shared" si="25"/>
        <v>3</v>
      </c>
      <c r="L99" s="159" t="str">
        <f t="shared" si="27"/>
        <v>7</v>
      </c>
      <c r="M99" s="159" t="str">
        <f t="shared" si="28"/>
        <v>11</v>
      </c>
      <c r="N99" s="159" t="str">
        <f t="shared" si="29"/>
        <v>0</v>
      </c>
      <c r="O99" s="159">
        <f t="shared" si="30"/>
        <v>29.5</v>
      </c>
      <c r="P99" s="159">
        <f t="shared" si="31"/>
        <v>59.5</v>
      </c>
      <c r="Q99" s="174">
        <v>32</v>
      </c>
      <c r="R99" s="92" t="s">
        <v>142</v>
      </c>
    </row>
    <row r="100" spans="1:18" s="159" customFormat="1" ht="15" customHeight="1">
      <c r="A100" s="92" t="s">
        <v>116</v>
      </c>
      <c r="B100" s="92" t="s">
        <v>117</v>
      </c>
      <c r="C100" s="92" t="s">
        <v>143</v>
      </c>
      <c r="D100" s="157">
        <v>0.55000000000000004</v>
      </c>
      <c r="E100" s="92">
        <v>1</v>
      </c>
      <c r="F100" s="92">
        <v>1</v>
      </c>
      <c r="G100" s="92">
        <v>0</v>
      </c>
      <c r="H100" s="158">
        <v>0</v>
      </c>
      <c r="I100" s="159" t="str">
        <f t="shared" si="24"/>
        <v>0</v>
      </c>
      <c r="J100" s="159" t="str">
        <f t="shared" si="26"/>
        <v>6</v>
      </c>
      <c r="K100" s="159" t="str">
        <f t="shared" si="25"/>
        <v>1</v>
      </c>
      <c r="L100" s="159" t="str">
        <f t="shared" si="27"/>
        <v>0</v>
      </c>
      <c r="M100" s="159" t="str">
        <f t="shared" si="28"/>
        <v>11</v>
      </c>
      <c r="N100" s="159" t="str">
        <f t="shared" si="29"/>
        <v>14</v>
      </c>
      <c r="O100" s="159">
        <f t="shared" si="30"/>
        <v>27.500000000000004</v>
      </c>
      <c r="P100" s="159">
        <f t="shared" si="31"/>
        <v>59.5</v>
      </c>
      <c r="Q100" s="174">
        <v>32</v>
      </c>
      <c r="R100" s="92" t="s">
        <v>143</v>
      </c>
    </row>
    <row r="101" spans="1:18" s="174" customFormat="1" ht="15" customHeight="1">
      <c r="A101" s="163" t="s">
        <v>24</v>
      </c>
      <c r="B101" s="163" t="s">
        <v>52</v>
      </c>
      <c r="C101" s="163" t="s">
        <v>144</v>
      </c>
      <c r="D101" s="164">
        <v>0.47</v>
      </c>
      <c r="E101" s="163">
        <v>1</v>
      </c>
      <c r="F101" s="163">
        <v>0</v>
      </c>
      <c r="G101" s="163">
        <v>1</v>
      </c>
      <c r="H101" s="165">
        <v>1</v>
      </c>
      <c r="I101" s="160" t="str">
        <f t="shared" si="24"/>
        <v>6</v>
      </c>
      <c r="J101" s="160" t="str">
        <f t="shared" si="26"/>
        <v>6</v>
      </c>
      <c r="K101" s="160" t="str">
        <f t="shared" si="25"/>
        <v>6</v>
      </c>
      <c r="L101" s="160" t="str">
        <f t="shared" si="27"/>
        <v>7</v>
      </c>
      <c r="M101" s="160" t="str">
        <f t="shared" si="28"/>
        <v>11</v>
      </c>
      <c r="N101" s="160" t="str">
        <f t="shared" si="29"/>
        <v>0</v>
      </c>
      <c r="O101" s="160">
        <f t="shared" si="30"/>
        <v>23.5</v>
      </c>
      <c r="P101" s="160">
        <f t="shared" si="31"/>
        <v>59.5</v>
      </c>
      <c r="Q101" s="174">
        <v>32</v>
      </c>
      <c r="R101" s="163" t="s">
        <v>144</v>
      </c>
    </row>
    <row r="102" spans="1:18" s="174" customFormat="1" ht="15" customHeight="1">
      <c r="A102" s="163" t="s">
        <v>24</v>
      </c>
      <c r="B102" s="163" t="s">
        <v>25</v>
      </c>
      <c r="C102" s="163" t="s">
        <v>145</v>
      </c>
      <c r="D102" s="164">
        <v>0.18</v>
      </c>
      <c r="E102" s="163">
        <v>1</v>
      </c>
      <c r="F102" s="163">
        <v>1</v>
      </c>
      <c r="G102" s="163">
        <v>1</v>
      </c>
      <c r="H102" s="165">
        <v>1</v>
      </c>
      <c r="I102" s="160" t="str">
        <f t="shared" si="24"/>
        <v>6</v>
      </c>
      <c r="J102" s="160" t="str">
        <f t="shared" si="26"/>
        <v>6</v>
      </c>
      <c r="K102" s="160" t="str">
        <f t="shared" si="25"/>
        <v>6</v>
      </c>
      <c r="L102" s="160" t="str">
        <f t="shared" si="27"/>
        <v>7</v>
      </c>
      <c r="M102" s="160" t="str">
        <f t="shared" si="28"/>
        <v>11</v>
      </c>
      <c r="N102" s="160" t="str">
        <f t="shared" si="29"/>
        <v>14</v>
      </c>
      <c r="O102" s="160">
        <f t="shared" si="30"/>
        <v>9</v>
      </c>
      <c r="P102" s="160">
        <f t="shared" si="31"/>
        <v>59</v>
      </c>
      <c r="Q102" s="174">
        <v>33</v>
      </c>
      <c r="R102" s="163" t="s">
        <v>145</v>
      </c>
    </row>
    <row r="103" spans="1:18" s="159" customFormat="1" ht="15" customHeight="1">
      <c r="A103" s="92" t="s">
        <v>33</v>
      </c>
      <c r="B103" s="92" t="s">
        <v>107</v>
      </c>
      <c r="C103" s="92" t="s">
        <v>146</v>
      </c>
      <c r="D103" s="157">
        <v>0.7</v>
      </c>
      <c r="E103" s="92">
        <v>1</v>
      </c>
      <c r="F103" s="92">
        <v>0</v>
      </c>
      <c r="G103" s="92">
        <v>0</v>
      </c>
      <c r="H103" s="158">
        <v>0.5</v>
      </c>
      <c r="I103" s="159" t="str">
        <f t="shared" si="24"/>
        <v>3</v>
      </c>
      <c r="J103" s="159" t="str">
        <f t="shared" si="26"/>
        <v>6</v>
      </c>
      <c r="K103" s="159" t="str">
        <f t="shared" si="25"/>
        <v>3</v>
      </c>
      <c r="L103" s="159" t="str">
        <f t="shared" si="27"/>
        <v>0</v>
      </c>
      <c r="M103" s="159" t="str">
        <f t="shared" si="28"/>
        <v>11</v>
      </c>
      <c r="N103" s="159" t="str">
        <f t="shared" si="29"/>
        <v>0</v>
      </c>
      <c r="O103" s="159">
        <f t="shared" si="30"/>
        <v>35</v>
      </c>
      <c r="P103" s="159">
        <f t="shared" si="31"/>
        <v>58</v>
      </c>
      <c r="Q103" s="174">
        <v>34</v>
      </c>
      <c r="R103" s="92" t="s">
        <v>146</v>
      </c>
    </row>
    <row r="104" spans="1:18" s="159" customFormat="1" ht="15" customHeight="1">
      <c r="A104" s="92" t="s">
        <v>33</v>
      </c>
      <c r="B104" s="92" t="s">
        <v>107</v>
      </c>
      <c r="C104" s="92" t="s">
        <v>147</v>
      </c>
      <c r="D104" s="157">
        <v>0.69</v>
      </c>
      <c r="E104" s="92">
        <v>1</v>
      </c>
      <c r="F104" s="92">
        <v>0</v>
      </c>
      <c r="G104" s="92">
        <v>0</v>
      </c>
      <c r="H104" s="158">
        <v>0.5</v>
      </c>
      <c r="I104" s="159" t="str">
        <f t="shared" si="24"/>
        <v>3</v>
      </c>
      <c r="J104" s="159" t="str">
        <f t="shared" si="26"/>
        <v>6</v>
      </c>
      <c r="K104" s="159" t="str">
        <f t="shared" si="25"/>
        <v>3</v>
      </c>
      <c r="L104" s="159" t="str">
        <f t="shared" si="27"/>
        <v>0</v>
      </c>
      <c r="M104" s="159" t="str">
        <f t="shared" si="28"/>
        <v>11</v>
      </c>
      <c r="N104" s="159" t="str">
        <f t="shared" si="29"/>
        <v>0</v>
      </c>
      <c r="O104" s="159">
        <f t="shared" si="30"/>
        <v>34.5</v>
      </c>
      <c r="P104" s="159">
        <f t="shared" si="31"/>
        <v>57.5</v>
      </c>
      <c r="Q104" s="174">
        <v>35</v>
      </c>
      <c r="R104" s="92" t="s">
        <v>147</v>
      </c>
    </row>
    <row r="105" spans="1:18" s="159" customFormat="1" ht="15" customHeight="1">
      <c r="A105" s="92" t="s">
        <v>60</v>
      </c>
      <c r="B105" s="92" t="s">
        <v>60</v>
      </c>
      <c r="C105" s="92" t="s">
        <v>148</v>
      </c>
      <c r="D105" s="157">
        <v>0.5</v>
      </c>
      <c r="E105" s="92">
        <v>1</v>
      </c>
      <c r="F105" s="92">
        <v>1</v>
      </c>
      <c r="G105" s="92">
        <v>0</v>
      </c>
      <c r="H105" s="158">
        <v>0</v>
      </c>
      <c r="I105" s="159" t="str">
        <f t="shared" si="24"/>
        <v>0</v>
      </c>
      <c r="J105" s="159" t="str">
        <f t="shared" si="26"/>
        <v>6</v>
      </c>
      <c r="K105" s="159" t="str">
        <f t="shared" si="25"/>
        <v>1</v>
      </c>
      <c r="L105" s="159" t="str">
        <f t="shared" si="27"/>
        <v>0</v>
      </c>
      <c r="M105" s="159" t="str">
        <f t="shared" si="28"/>
        <v>11</v>
      </c>
      <c r="N105" s="159" t="str">
        <f t="shared" si="29"/>
        <v>14</v>
      </c>
      <c r="O105" s="159">
        <f t="shared" si="30"/>
        <v>25</v>
      </c>
      <c r="P105" s="159">
        <f t="shared" si="31"/>
        <v>57</v>
      </c>
      <c r="Q105" s="174">
        <v>36</v>
      </c>
      <c r="R105" s="92" t="s">
        <v>148</v>
      </c>
    </row>
    <row r="106" spans="1:18" s="159" customFormat="1" ht="15" customHeight="1">
      <c r="A106" s="92" t="s">
        <v>60</v>
      </c>
      <c r="B106" s="92" t="s">
        <v>60</v>
      </c>
      <c r="C106" s="92" t="s">
        <v>149</v>
      </c>
      <c r="D106" s="157">
        <v>0.7</v>
      </c>
      <c r="E106" s="92">
        <v>0</v>
      </c>
      <c r="F106" s="92">
        <v>1</v>
      </c>
      <c r="G106" s="92">
        <v>1</v>
      </c>
      <c r="H106" s="158">
        <v>0</v>
      </c>
      <c r="I106" s="159" t="str">
        <f t="shared" si="24"/>
        <v>0</v>
      </c>
      <c r="J106" s="159" t="str">
        <f t="shared" si="26"/>
        <v>0</v>
      </c>
      <c r="K106" s="159" t="str">
        <f t="shared" si="25"/>
        <v>1</v>
      </c>
      <c r="L106" s="159" t="str">
        <f t="shared" si="27"/>
        <v>7</v>
      </c>
      <c r="M106" s="159" t="str">
        <f t="shared" si="28"/>
        <v>0</v>
      </c>
      <c r="N106" s="159" t="str">
        <f t="shared" si="29"/>
        <v>14</v>
      </c>
      <c r="O106" s="159">
        <f t="shared" si="30"/>
        <v>35</v>
      </c>
      <c r="P106" s="159">
        <f t="shared" si="31"/>
        <v>57</v>
      </c>
      <c r="Q106" s="174">
        <v>36</v>
      </c>
      <c r="R106" s="92" t="s">
        <v>149</v>
      </c>
    </row>
    <row r="107" spans="1:18" s="159" customFormat="1" ht="15" customHeight="1">
      <c r="A107" s="92" t="s">
        <v>60</v>
      </c>
      <c r="B107" s="92" t="s">
        <v>60</v>
      </c>
      <c r="C107" s="92" t="s">
        <v>150</v>
      </c>
      <c r="D107" s="157">
        <v>0.7</v>
      </c>
      <c r="E107" s="92">
        <v>0</v>
      </c>
      <c r="F107" s="92">
        <v>1</v>
      </c>
      <c r="G107" s="92">
        <v>1</v>
      </c>
      <c r="H107" s="158">
        <v>0</v>
      </c>
      <c r="I107" s="159" t="str">
        <f t="shared" si="24"/>
        <v>0</v>
      </c>
      <c r="J107" s="159" t="str">
        <f t="shared" si="26"/>
        <v>0</v>
      </c>
      <c r="K107" s="159" t="str">
        <f t="shared" si="25"/>
        <v>1</v>
      </c>
      <c r="L107" s="159" t="str">
        <f t="shared" si="27"/>
        <v>7</v>
      </c>
      <c r="M107" s="159" t="str">
        <f t="shared" si="28"/>
        <v>0</v>
      </c>
      <c r="N107" s="159" t="str">
        <f t="shared" si="29"/>
        <v>14</v>
      </c>
      <c r="O107" s="159">
        <f t="shared" si="30"/>
        <v>35</v>
      </c>
      <c r="P107" s="159">
        <f t="shared" si="31"/>
        <v>57</v>
      </c>
      <c r="Q107" s="174">
        <v>36</v>
      </c>
      <c r="R107" s="92" t="s">
        <v>150</v>
      </c>
    </row>
    <row r="108" spans="1:18" s="159" customFormat="1" ht="15" customHeight="1">
      <c r="A108" s="92" t="s">
        <v>116</v>
      </c>
      <c r="B108" s="92" t="s">
        <v>117</v>
      </c>
      <c r="C108" s="92" t="s">
        <v>151</v>
      </c>
      <c r="D108" s="157">
        <v>0.5</v>
      </c>
      <c r="E108" s="92">
        <v>1</v>
      </c>
      <c r="F108" s="92">
        <v>1</v>
      </c>
      <c r="G108" s="92">
        <v>0</v>
      </c>
      <c r="H108" s="158">
        <v>0</v>
      </c>
      <c r="I108" s="159" t="str">
        <f t="shared" si="24"/>
        <v>0</v>
      </c>
      <c r="J108" s="159" t="str">
        <f t="shared" si="26"/>
        <v>6</v>
      </c>
      <c r="K108" s="159" t="str">
        <f t="shared" si="25"/>
        <v>1</v>
      </c>
      <c r="L108" s="159" t="str">
        <f t="shared" si="27"/>
        <v>0</v>
      </c>
      <c r="M108" s="159" t="str">
        <f t="shared" si="28"/>
        <v>11</v>
      </c>
      <c r="N108" s="159" t="str">
        <f t="shared" si="29"/>
        <v>14</v>
      </c>
      <c r="O108" s="159">
        <f t="shared" si="30"/>
        <v>25</v>
      </c>
      <c r="P108" s="159">
        <f t="shared" si="31"/>
        <v>57</v>
      </c>
      <c r="Q108" s="174">
        <v>36</v>
      </c>
      <c r="R108" s="92" t="s">
        <v>151</v>
      </c>
    </row>
    <row r="109" spans="1:18" s="159" customFormat="1" ht="15" customHeight="1">
      <c r="A109" s="92" t="s">
        <v>97</v>
      </c>
      <c r="B109" s="92" t="s">
        <v>98</v>
      </c>
      <c r="C109" s="92" t="s">
        <v>152</v>
      </c>
      <c r="D109" s="157">
        <v>0.5</v>
      </c>
      <c r="E109" s="92">
        <v>1</v>
      </c>
      <c r="F109" s="92">
        <v>1</v>
      </c>
      <c r="G109" s="92">
        <v>0</v>
      </c>
      <c r="H109" s="158">
        <v>0</v>
      </c>
      <c r="I109" s="159" t="str">
        <f t="shared" si="24"/>
        <v>0</v>
      </c>
      <c r="J109" s="159" t="str">
        <f t="shared" si="26"/>
        <v>6</v>
      </c>
      <c r="K109" s="159" t="str">
        <f t="shared" si="25"/>
        <v>1</v>
      </c>
      <c r="L109" s="159" t="str">
        <f t="shared" si="27"/>
        <v>0</v>
      </c>
      <c r="M109" s="159" t="str">
        <f t="shared" si="28"/>
        <v>11</v>
      </c>
      <c r="N109" s="159" t="str">
        <f t="shared" si="29"/>
        <v>14</v>
      </c>
      <c r="O109" s="159">
        <f t="shared" si="30"/>
        <v>25</v>
      </c>
      <c r="P109" s="159">
        <f t="shared" si="31"/>
        <v>57</v>
      </c>
      <c r="Q109" s="174">
        <v>36</v>
      </c>
      <c r="R109" s="92" t="s">
        <v>152</v>
      </c>
    </row>
    <row r="110" spans="1:18" s="159" customFormat="1" ht="15" customHeight="1">
      <c r="A110" s="92" t="s">
        <v>33</v>
      </c>
      <c r="B110" s="92" t="s">
        <v>34</v>
      </c>
      <c r="C110" s="92" t="s">
        <v>153</v>
      </c>
      <c r="D110" s="157">
        <v>0.66</v>
      </c>
      <c r="E110" s="92">
        <v>1</v>
      </c>
      <c r="F110" s="92">
        <v>0</v>
      </c>
      <c r="G110" s="92">
        <v>0</v>
      </c>
      <c r="H110" s="158">
        <v>0.5</v>
      </c>
      <c r="I110" s="159" t="str">
        <f t="shared" si="24"/>
        <v>3</v>
      </c>
      <c r="J110" s="159" t="str">
        <f t="shared" si="26"/>
        <v>6</v>
      </c>
      <c r="K110" s="159" t="str">
        <f t="shared" si="25"/>
        <v>3</v>
      </c>
      <c r="L110" s="159" t="str">
        <f t="shared" si="27"/>
        <v>0</v>
      </c>
      <c r="M110" s="159" t="str">
        <f t="shared" si="28"/>
        <v>11</v>
      </c>
      <c r="N110" s="159" t="str">
        <f t="shared" si="29"/>
        <v>0</v>
      </c>
      <c r="O110" s="159">
        <f t="shared" si="30"/>
        <v>33</v>
      </c>
      <c r="P110" s="159">
        <f t="shared" si="31"/>
        <v>56</v>
      </c>
      <c r="Q110" s="174">
        <v>37</v>
      </c>
      <c r="R110" s="92" t="s">
        <v>153</v>
      </c>
    </row>
    <row r="111" spans="1:18" s="159" customFormat="1" ht="15" customHeight="1">
      <c r="A111" s="92" t="s">
        <v>33</v>
      </c>
      <c r="B111" s="92" t="s">
        <v>34</v>
      </c>
      <c r="C111" s="92" t="s">
        <v>154</v>
      </c>
      <c r="D111" s="157">
        <v>0.64</v>
      </c>
      <c r="E111" s="92">
        <v>1</v>
      </c>
      <c r="F111" s="92">
        <v>0</v>
      </c>
      <c r="G111" s="92">
        <v>0</v>
      </c>
      <c r="H111" s="158">
        <v>0.5</v>
      </c>
      <c r="I111" s="159" t="str">
        <f t="shared" si="24"/>
        <v>3</v>
      </c>
      <c r="J111" s="159" t="str">
        <f t="shared" si="26"/>
        <v>6</v>
      </c>
      <c r="K111" s="159" t="str">
        <f t="shared" si="25"/>
        <v>3</v>
      </c>
      <c r="L111" s="159" t="str">
        <f t="shared" si="27"/>
        <v>0</v>
      </c>
      <c r="M111" s="159" t="str">
        <f t="shared" si="28"/>
        <v>11</v>
      </c>
      <c r="N111" s="159" t="str">
        <f t="shared" si="29"/>
        <v>0</v>
      </c>
      <c r="O111" s="159">
        <f t="shared" si="30"/>
        <v>32</v>
      </c>
      <c r="P111" s="159">
        <f t="shared" si="31"/>
        <v>55</v>
      </c>
      <c r="Q111" s="160">
        <v>38</v>
      </c>
      <c r="R111" s="92" t="s">
        <v>154</v>
      </c>
    </row>
    <row r="112" spans="1:18" s="159" customFormat="1" ht="15" customHeight="1">
      <c r="A112" s="92" t="s">
        <v>74</v>
      </c>
      <c r="B112" s="92" t="s">
        <v>75</v>
      </c>
      <c r="C112" s="92" t="s">
        <v>155</v>
      </c>
      <c r="D112" s="157">
        <v>0.6</v>
      </c>
      <c r="E112" s="92">
        <v>1</v>
      </c>
      <c r="F112" s="92">
        <v>0</v>
      </c>
      <c r="G112" s="92">
        <v>1</v>
      </c>
      <c r="H112" s="158">
        <v>0</v>
      </c>
      <c r="I112" s="158" t="str">
        <f t="shared" si="24"/>
        <v>0</v>
      </c>
      <c r="J112" s="158" t="str">
        <f t="shared" si="26"/>
        <v>6</v>
      </c>
      <c r="K112" s="159" t="str">
        <f t="shared" si="25"/>
        <v>1</v>
      </c>
      <c r="L112" s="158" t="str">
        <f t="shared" si="27"/>
        <v>7</v>
      </c>
      <c r="M112" s="158" t="str">
        <f t="shared" si="28"/>
        <v>11</v>
      </c>
      <c r="N112" s="158" t="str">
        <f t="shared" si="29"/>
        <v>0</v>
      </c>
      <c r="O112" s="158">
        <f t="shared" si="30"/>
        <v>30</v>
      </c>
      <c r="P112" s="158">
        <f t="shared" si="31"/>
        <v>55</v>
      </c>
      <c r="Q112" s="174">
        <v>38</v>
      </c>
      <c r="R112" s="92" t="s">
        <v>155</v>
      </c>
    </row>
    <row r="113" spans="1:18" s="159" customFormat="1" ht="15" customHeight="1">
      <c r="A113" s="92" t="s">
        <v>60</v>
      </c>
      <c r="B113" s="178" t="s">
        <v>61</v>
      </c>
      <c r="C113" s="92" t="s">
        <v>156</v>
      </c>
      <c r="D113" s="157">
        <v>0.45</v>
      </c>
      <c r="E113" s="92">
        <v>1</v>
      </c>
      <c r="F113" s="92">
        <v>1</v>
      </c>
      <c r="G113" s="92">
        <v>0</v>
      </c>
      <c r="H113" s="158">
        <v>0</v>
      </c>
      <c r="I113" s="159" t="str">
        <f t="shared" si="24"/>
        <v>0</v>
      </c>
      <c r="J113" s="159" t="str">
        <f t="shared" si="26"/>
        <v>6</v>
      </c>
      <c r="K113" s="159" t="str">
        <f t="shared" si="25"/>
        <v>1</v>
      </c>
      <c r="L113" s="159" t="str">
        <f t="shared" si="27"/>
        <v>0</v>
      </c>
      <c r="M113" s="159" t="str">
        <f t="shared" si="28"/>
        <v>11</v>
      </c>
      <c r="N113" s="159" t="str">
        <f t="shared" si="29"/>
        <v>14</v>
      </c>
      <c r="O113" s="159">
        <f t="shared" si="30"/>
        <v>22.5</v>
      </c>
      <c r="P113" s="159">
        <f t="shared" si="31"/>
        <v>54.5</v>
      </c>
      <c r="Q113" s="174">
        <v>39</v>
      </c>
      <c r="R113" s="92" t="s">
        <v>156</v>
      </c>
    </row>
    <row r="114" spans="1:18" s="159" customFormat="1" ht="15" customHeight="1">
      <c r="A114" s="92" t="s">
        <v>60</v>
      </c>
      <c r="B114" s="178" t="s">
        <v>60</v>
      </c>
      <c r="C114" s="92" t="s">
        <v>157</v>
      </c>
      <c r="D114" s="157">
        <v>0.45</v>
      </c>
      <c r="E114" s="92">
        <v>1</v>
      </c>
      <c r="F114" s="92">
        <v>1</v>
      </c>
      <c r="G114" s="92">
        <v>0</v>
      </c>
      <c r="H114" s="158">
        <v>0</v>
      </c>
      <c r="I114" s="159" t="str">
        <f t="shared" si="24"/>
        <v>0</v>
      </c>
      <c r="J114" s="159" t="str">
        <f t="shared" si="26"/>
        <v>6</v>
      </c>
      <c r="K114" s="159" t="str">
        <f t="shared" si="25"/>
        <v>1</v>
      </c>
      <c r="L114" s="159" t="str">
        <f t="shared" si="27"/>
        <v>0</v>
      </c>
      <c r="M114" s="159" t="str">
        <f t="shared" si="28"/>
        <v>11</v>
      </c>
      <c r="N114" s="159" t="str">
        <f t="shared" si="29"/>
        <v>14</v>
      </c>
      <c r="O114" s="159">
        <f t="shared" si="30"/>
        <v>22.5</v>
      </c>
      <c r="P114" s="159">
        <f t="shared" si="31"/>
        <v>54.5</v>
      </c>
      <c r="Q114" s="174">
        <v>39</v>
      </c>
      <c r="R114" s="92" t="s">
        <v>157</v>
      </c>
    </row>
    <row r="115" spans="1:18" s="159" customFormat="1" ht="15" customHeight="1">
      <c r="A115" s="92" t="s">
        <v>60</v>
      </c>
      <c r="B115" s="178" t="s">
        <v>60</v>
      </c>
      <c r="C115" s="92" t="s">
        <v>158</v>
      </c>
      <c r="D115" s="157">
        <v>0.45</v>
      </c>
      <c r="E115" s="92">
        <v>1</v>
      </c>
      <c r="F115" s="92">
        <v>1</v>
      </c>
      <c r="G115" s="92">
        <v>0</v>
      </c>
      <c r="H115" s="158">
        <v>0</v>
      </c>
      <c r="I115" s="159" t="str">
        <f t="shared" si="24"/>
        <v>0</v>
      </c>
      <c r="J115" s="159" t="str">
        <f t="shared" si="26"/>
        <v>6</v>
      </c>
      <c r="K115" s="159" t="str">
        <f t="shared" si="25"/>
        <v>1</v>
      </c>
      <c r="L115" s="159" t="str">
        <f t="shared" si="27"/>
        <v>0</v>
      </c>
      <c r="M115" s="159" t="str">
        <f t="shared" si="28"/>
        <v>11</v>
      </c>
      <c r="N115" s="159" t="str">
        <f t="shared" si="29"/>
        <v>14</v>
      </c>
      <c r="O115" s="159">
        <f t="shared" si="30"/>
        <v>22.5</v>
      </c>
      <c r="P115" s="159">
        <f t="shared" si="31"/>
        <v>54.5</v>
      </c>
      <c r="Q115" s="174">
        <v>39</v>
      </c>
      <c r="R115" s="92" t="s">
        <v>158</v>
      </c>
    </row>
    <row r="116" spans="1:18" s="159" customFormat="1" ht="15" customHeight="1">
      <c r="A116" s="92" t="s">
        <v>60</v>
      </c>
      <c r="B116" s="92" t="s">
        <v>60</v>
      </c>
      <c r="C116" s="92" t="s">
        <v>159</v>
      </c>
      <c r="D116" s="157">
        <v>0.45</v>
      </c>
      <c r="E116" s="92">
        <v>1</v>
      </c>
      <c r="F116" s="92">
        <v>1</v>
      </c>
      <c r="G116" s="92">
        <v>0</v>
      </c>
      <c r="H116" s="158">
        <v>0</v>
      </c>
      <c r="I116" s="159" t="str">
        <f t="shared" si="24"/>
        <v>0</v>
      </c>
      <c r="J116" s="159" t="str">
        <f t="shared" si="26"/>
        <v>6</v>
      </c>
      <c r="K116" s="159" t="str">
        <f t="shared" si="25"/>
        <v>1</v>
      </c>
      <c r="L116" s="159" t="str">
        <f t="shared" si="27"/>
        <v>0</v>
      </c>
      <c r="M116" s="159" t="str">
        <f t="shared" si="28"/>
        <v>11</v>
      </c>
      <c r="N116" s="159" t="str">
        <f t="shared" si="29"/>
        <v>14</v>
      </c>
      <c r="O116" s="159">
        <f t="shared" si="30"/>
        <v>22.5</v>
      </c>
      <c r="P116" s="159">
        <f t="shared" si="31"/>
        <v>54.5</v>
      </c>
      <c r="Q116" s="174">
        <v>39</v>
      </c>
      <c r="R116" s="92" t="s">
        <v>159</v>
      </c>
    </row>
    <row r="117" spans="1:18" s="159" customFormat="1" ht="15" customHeight="1">
      <c r="A117" s="92" t="s">
        <v>116</v>
      </c>
      <c r="B117" s="92" t="s">
        <v>117</v>
      </c>
      <c r="C117" s="92" t="s">
        <v>160</v>
      </c>
      <c r="D117" s="157">
        <v>0.45</v>
      </c>
      <c r="E117" s="92">
        <v>1</v>
      </c>
      <c r="F117" s="92">
        <v>1</v>
      </c>
      <c r="G117" s="92">
        <v>0</v>
      </c>
      <c r="H117" s="158">
        <v>0</v>
      </c>
      <c r="I117" s="159" t="str">
        <f t="shared" si="24"/>
        <v>0</v>
      </c>
      <c r="J117" s="159" t="str">
        <f t="shared" si="26"/>
        <v>6</v>
      </c>
      <c r="K117" s="159" t="str">
        <f t="shared" si="25"/>
        <v>1</v>
      </c>
      <c r="L117" s="159" t="str">
        <f t="shared" si="27"/>
        <v>0</v>
      </c>
      <c r="M117" s="159" t="str">
        <f t="shared" si="28"/>
        <v>11</v>
      </c>
      <c r="N117" s="159" t="str">
        <f t="shared" si="29"/>
        <v>14</v>
      </c>
      <c r="O117" s="159">
        <f t="shared" si="30"/>
        <v>22.5</v>
      </c>
      <c r="P117" s="159">
        <f t="shared" si="31"/>
        <v>54.5</v>
      </c>
      <c r="Q117" s="174">
        <v>39</v>
      </c>
      <c r="R117" s="92" t="s">
        <v>160</v>
      </c>
    </row>
    <row r="118" spans="1:18" s="159" customFormat="1" ht="15" customHeight="1">
      <c r="A118" s="92" t="s">
        <v>29</v>
      </c>
      <c r="B118" s="92" t="s">
        <v>30</v>
      </c>
      <c r="C118" s="92" t="s">
        <v>161</v>
      </c>
      <c r="D118" s="157">
        <v>0.65</v>
      </c>
      <c r="E118" s="92">
        <v>0</v>
      </c>
      <c r="F118" s="92">
        <v>1</v>
      </c>
      <c r="G118" s="92">
        <v>1</v>
      </c>
      <c r="H118" s="158">
        <v>0</v>
      </c>
      <c r="I118" s="159" t="str">
        <f t="shared" si="24"/>
        <v>0</v>
      </c>
      <c r="J118" s="159" t="str">
        <f t="shared" si="26"/>
        <v>0</v>
      </c>
      <c r="K118" s="159" t="str">
        <f t="shared" si="25"/>
        <v>1</v>
      </c>
      <c r="L118" s="159" t="str">
        <f t="shared" si="27"/>
        <v>7</v>
      </c>
      <c r="M118" s="159" t="str">
        <f t="shared" si="28"/>
        <v>0</v>
      </c>
      <c r="N118" s="159" t="str">
        <f t="shared" si="29"/>
        <v>14</v>
      </c>
      <c r="O118" s="159">
        <f t="shared" si="30"/>
        <v>32.5</v>
      </c>
      <c r="P118" s="159">
        <f t="shared" si="31"/>
        <v>54.5</v>
      </c>
      <c r="Q118" s="174">
        <v>39</v>
      </c>
      <c r="R118" s="92" t="s">
        <v>161</v>
      </c>
    </row>
    <row r="119" spans="1:18" s="159" customFormat="1" ht="15" customHeight="1">
      <c r="A119" s="92" t="s">
        <v>39</v>
      </c>
      <c r="B119" s="92" t="s">
        <v>40</v>
      </c>
      <c r="C119" s="92" t="s">
        <v>162</v>
      </c>
      <c r="D119" s="157">
        <v>0.37</v>
      </c>
      <c r="E119" s="92">
        <v>1</v>
      </c>
      <c r="F119" s="92">
        <v>0</v>
      </c>
      <c r="G119" s="92">
        <v>1</v>
      </c>
      <c r="H119" s="158">
        <v>1</v>
      </c>
      <c r="I119" s="159" t="str">
        <f t="shared" ref="I119:I150" si="32">IF(H119=0,"0",IF(H119=0.5,"3","6"))</f>
        <v>6</v>
      </c>
      <c r="J119" s="159" t="str">
        <f t="shared" si="26"/>
        <v>6</v>
      </c>
      <c r="K119" s="159" t="str">
        <f t="shared" ref="K119:K150" si="33">IF(H119=0,"1",IF(H119=0.5,"3","6"))</f>
        <v>6</v>
      </c>
      <c r="L119" s="159" t="str">
        <f t="shared" si="27"/>
        <v>7</v>
      </c>
      <c r="M119" s="159" t="str">
        <f t="shared" si="28"/>
        <v>11</v>
      </c>
      <c r="N119" s="159" t="str">
        <f t="shared" si="29"/>
        <v>0</v>
      </c>
      <c r="O119" s="159">
        <f t="shared" si="30"/>
        <v>18.5</v>
      </c>
      <c r="P119" s="159">
        <f t="shared" si="31"/>
        <v>54.5</v>
      </c>
      <c r="Q119" s="174">
        <v>39</v>
      </c>
      <c r="R119" s="92" t="s">
        <v>162</v>
      </c>
    </row>
    <row r="120" spans="1:18" s="159" customFormat="1" ht="15" customHeight="1">
      <c r="A120" s="92" t="s">
        <v>39</v>
      </c>
      <c r="B120" s="92" t="s">
        <v>42</v>
      </c>
      <c r="C120" s="92" t="s">
        <v>163</v>
      </c>
      <c r="D120" s="157">
        <v>0.37</v>
      </c>
      <c r="E120" s="178">
        <v>1</v>
      </c>
      <c r="F120" s="178">
        <v>0</v>
      </c>
      <c r="G120" s="178">
        <v>1</v>
      </c>
      <c r="H120" s="158">
        <v>1</v>
      </c>
      <c r="I120" s="159" t="str">
        <f t="shared" si="32"/>
        <v>6</v>
      </c>
      <c r="J120" s="159" t="str">
        <f t="shared" si="26"/>
        <v>6</v>
      </c>
      <c r="K120" s="159" t="str">
        <f t="shared" si="33"/>
        <v>6</v>
      </c>
      <c r="L120" s="159" t="str">
        <f t="shared" si="27"/>
        <v>7</v>
      </c>
      <c r="M120" s="159" t="str">
        <f t="shared" si="28"/>
        <v>11</v>
      </c>
      <c r="N120" s="159" t="str">
        <f t="shared" si="29"/>
        <v>0</v>
      </c>
      <c r="O120" s="159">
        <f t="shared" si="30"/>
        <v>18.5</v>
      </c>
      <c r="P120" s="159">
        <f t="shared" si="31"/>
        <v>54.5</v>
      </c>
      <c r="Q120" s="174">
        <v>39</v>
      </c>
      <c r="R120" s="92" t="s">
        <v>163</v>
      </c>
    </row>
    <row r="121" spans="1:18" s="159" customFormat="1" ht="15" customHeight="1">
      <c r="A121" s="92" t="s">
        <v>39</v>
      </c>
      <c r="B121" s="92" t="s">
        <v>42</v>
      </c>
      <c r="C121" s="92" t="s">
        <v>164</v>
      </c>
      <c r="D121" s="157">
        <v>0.37</v>
      </c>
      <c r="E121" s="92">
        <v>1</v>
      </c>
      <c r="F121" s="92">
        <v>0</v>
      </c>
      <c r="G121" s="92">
        <v>1</v>
      </c>
      <c r="H121" s="158">
        <v>1</v>
      </c>
      <c r="I121" s="159" t="str">
        <f t="shared" si="32"/>
        <v>6</v>
      </c>
      <c r="J121" s="159" t="str">
        <f t="shared" si="26"/>
        <v>6</v>
      </c>
      <c r="K121" s="159" t="str">
        <f t="shared" si="33"/>
        <v>6</v>
      </c>
      <c r="L121" s="159" t="str">
        <f t="shared" si="27"/>
        <v>7</v>
      </c>
      <c r="M121" s="159" t="str">
        <f t="shared" si="28"/>
        <v>11</v>
      </c>
      <c r="N121" s="159" t="str">
        <f t="shared" si="29"/>
        <v>0</v>
      </c>
      <c r="O121" s="159">
        <f t="shared" si="30"/>
        <v>18.5</v>
      </c>
      <c r="P121" s="159">
        <f t="shared" si="31"/>
        <v>54.5</v>
      </c>
      <c r="Q121" s="174">
        <v>39</v>
      </c>
      <c r="R121" s="92" t="s">
        <v>164</v>
      </c>
    </row>
    <row r="122" spans="1:18" s="174" customFormat="1" ht="15" customHeight="1">
      <c r="A122" s="163" t="s">
        <v>24</v>
      </c>
      <c r="B122" s="163" t="s">
        <v>25</v>
      </c>
      <c r="C122" s="163" t="s">
        <v>165</v>
      </c>
      <c r="D122" s="164">
        <v>0.08</v>
      </c>
      <c r="E122" s="163">
        <v>1</v>
      </c>
      <c r="F122" s="163">
        <v>1</v>
      </c>
      <c r="G122" s="163">
        <v>1</v>
      </c>
      <c r="H122" s="165">
        <v>1</v>
      </c>
      <c r="I122" s="160" t="str">
        <f t="shared" si="32"/>
        <v>6</v>
      </c>
      <c r="J122" s="160" t="str">
        <f t="shared" si="26"/>
        <v>6</v>
      </c>
      <c r="K122" s="160" t="str">
        <f t="shared" si="33"/>
        <v>6</v>
      </c>
      <c r="L122" s="160" t="str">
        <f t="shared" si="27"/>
        <v>7</v>
      </c>
      <c r="M122" s="160" t="str">
        <f t="shared" si="28"/>
        <v>11</v>
      </c>
      <c r="N122" s="160" t="str">
        <f t="shared" si="29"/>
        <v>14</v>
      </c>
      <c r="O122" s="160">
        <f t="shared" si="30"/>
        <v>4</v>
      </c>
      <c r="P122" s="160">
        <f t="shared" si="31"/>
        <v>54</v>
      </c>
      <c r="Q122" s="174">
        <v>40</v>
      </c>
      <c r="R122" s="163" t="s">
        <v>165</v>
      </c>
    </row>
    <row r="123" spans="1:18" s="159" customFormat="1" ht="15" customHeight="1">
      <c r="A123" s="92" t="s">
        <v>39</v>
      </c>
      <c r="B123" s="92" t="s">
        <v>40</v>
      </c>
      <c r="C123" s="92" t="s">
        <v>166</v>
      </c>
      <c r="D123" s="157">
        <v>0.35</v>
      </c>
      <c r="E123" s="92">
        <v>1</v>
      </c>
      <c r="F123" s="92">
        <v>0</v>
      </c>
      <c r="G123" s="92">
        <v>1</v>
      </c>
      <c r="H123" s="158">
        <v>1</v>
      </c>
      <c r="I123" s="159" t="str">
        <f t="shared" si="32"/>
        <v>6</v>
      </c>
      <c r="J123" s="159" t="str">
        <f t="shared" si="26"/>
        <v>6</v>
      </c>
      <c r="K123" s="159" t="str">
        <f t="shared" si="33"/>
        <v>6</v>
      </c>
      <c r="L123" s="159" t="str">
        <f t="shared" si="27"/>
        <v>7</v>
      </c>
      <c r="M123" s="159" t="str">
        <f t="shared" si="28"/>
        <v>11</v>
      </c>
      <c r="N123" s="159" t="str">
        <f t="shared" si="29"/>
        <v>0</v>
      </c>
      <c r="O123" s="159">
        <f t="shared" si="30"/>
        <v>17.5</v>
      </c>
      <c r="P123" s="159">
        <f t="shared" si="31"/>
        <v>53.5</v>
      </c>
      <c r="Q123" s="174">
        <v>41</v>
      </c>
      <c r="R123" s="92" t="s">
        <v>166</v>
      </c>
    </row>
    <row r="124" spans="1:18" s="159" customFormat="1" ht="15" customHeight="1">
      <c r="A124" s="92" t="s">
        <v>39</v>
      </c>
      <c r="B124" s="92" t="s">
        <v>40</v>
      </c>
      <c r="C124" s="92" t="s">
        <v>167</v>
      </c>
      <c r="D124" s="157">
        <v>0.35</v>
      </c>
      <c r="E124" s="92">
        <v>1</v>
      </c>
      <c r="F124" s="92">
        <v>0</v>
      </c>
      <c r="G124" s="92">
        <v>1</v>
      </c>
      <c r="H124" s="158">
        <v>1</v>
      </c>
      <c r="I124" s="159" t="str">
        <f t="shared" si="32"/>
        <v>6</v>
      </c>
      <c r="J124" s="159" t="str">
        <f t="shared" si="26"/>
        <v>6</v>
      </c>
      <c r="K124" s="159" t="str">
        <f t="shared" si="33"/>
        <v>6</v>
      </c>
      <c r="L124" s="159" t="str">
        <f t="shared" si="27"/>
        <v>7</v>
      </c>
      <c r="M124" s="159" t="str">
        <f t="shared" si="28"/>
        <v>11</v>
      </c>
      <c r="N124" s="159" t="str">
        <f t="shared" si="29"/>
        <v>0</v>
      </c>
      <c r="O124" s="159">
        <f t="shared" si="30"/>
        <v>17.5</v>
      </c>
      <c r="P124" s="159">
        <f t="shared" si="31"/>
        <v>53.5</v>
      </c>
      <c r="Q124" s="174">
        <v>41</v>
      </c>
      <c r="R124" s="92" t="s">
        <v>167</v>
      </c>
    </row>
    <row r="125" spans="1:18" s="159" customFormat="1" ht="15" customHeight="1">
      <c r="A125" s="92" t="s">
        <v>39</v>
      </c>
      <c r="B125" s="92" t="s">
        <v>40</v>
      </c>
      <c r="C125" s="92" t="s">
        <v>168</v>
      </c>
      <c r="D125" s="157">
        <v>0.35</v>
      </c>
      <c r="E125" s="92">
        <v>1</v>
      </c>
      <c r="F125" s="92">
        <v>0</v>
      </c>
      <c r="G125" s="92">
        <v>1</v>
      </c>
      <c r="H125" s="158">
        <v>1</v>
      </c>
      <c r="I125" s="159" t="str">
        <f t="shared" si="32"/>
        <v>6</v>
      </c>
      <c r="J125" s="159" t="str">
        <f t="shared" si="26"/>
        <v>6</v>
      </c>
      <c r="K125" s="159" t="str">
        <f t="shared" si="33"/>
        <v>6</v>
      </c>
      <c r="L125" s="159" t="str">
        <f t="shared" si="27"/>
        <v>7</v>
      </c>
      <c r="M125" s="159" t="str">
        <f t="shared" si="28"/>
        <v>11</v>
      </c>
      <c r="N125" s="159" t="str">
        <f t="shared" si="29"/>
        <v>0</v>
      </c>
      <c r="O125" s="159">
        <f t="shared" si="30"/>
        <v>17.5</v>
      </c>
      <c r="P125" s="159">
        <f t="shared" si="31"/>
        <v>53.5</v>
      </c>
      <c r="Q125" s="174">
        <v>41</v>
      </c>
      <c r="R125" s="92" t="s">
        <v>168</v>
      </c>
    </row>
    <row r="126" spans="1:18" s="159" customFormat="1" ht="15" customHeight="1">
      <c r="A126" s="92" t="s">
        <v>33</v>
      </c>
      <c r="B126" s="92" t="s">
        <v>34</v>
      </c>
      <c r="C126" s="92" t="s">
        <v>169</v>
      </c>
      <c r="D126" s="157">
        <v>0.59</v>
      </c>
      <c r="E126" s="92">
        <v>1</v>
      </c>
      <c r="F126" s="92">
        <v>0</v>
      </c>
      <c r="G126" s="92">
        <v>0</v>
      </c>
      <c r="H126" s="158">
        <v>0.5</v>
      </c>
      <c r="I126" s="159" t="str">
        <f t="shared" si="32"/>
        <v>3</v>
      </c>
      <c r="J126" s="159" t="str">
        <f t="shared" si="26"/>
        <v>6</v>
      </c>
      <c r="K126" s="159" t="str">
        <f t="shared" si="33"/>
        <v>3</v>
      </c>
      <c r="L126" s="159" t="str">
        <f t="shared" si="27"/>
        <v>0</v>
      </c>
      <c r="M126" s="159" t="str">
        <f t="shared" si="28"/>
        <v>11</v>
      </c>
      <c r="N126" s="159" t="str">
        <f t="shared" si="29"/>
        <v>0</v>
      </c>
      <c r="O126" s="159">
        <f t="shared" si="30"/>
        <v>29.5</v>
      </c>
      <c r="P126" s="159">
        <f t="shared" si="31"/>
        <v>52.5</v>
      </c>
      <c r="Q126" s="174">
        <v>42</v>
      </c>
      <c r="R126" s="92" t="s">
        <v>169</v>
      </c>
    </row>
    <row r="127" spans="1:18" s="159" customFormat="1" ht="15" customHeight="1">
      <c r="A127" s="92" t="s">
        <v>33</v>
      </c>
      <c r="B127" s="92" t="s">
        <v>34</v>
      </c>
      <c r="C127" s="92" t="s">
        <v>170</v>
      </c>
      <c r="D127" s="157">
        <v>0.59</v>
      </c>
      <c r="E127" s="92">
        <v>1</v>
      </c>
      <c r="F127" s="92">
        <v>0</v>
      </c>
      <c r="G127" s="92">
        <v>0</v>
      </c>
      <c r="H127" s="158">
        <v>0.5</v>
      </c>
      <c r="I127" s="159" t="str">
        <f t="shared" si="32"/>
        <v>3</v>
      </c>
      <c r="J127" s="159" t="str">
        <f t="shared" si="26"/>
        <v>6</v>
      </c>
      <c r="K127" s="159" t="str">
        <f t="shared" si="33"/>
        <v>3</v>
      </c>
      <c r="L127" s="159" t="str">
        <f t="shared" si="27"/>
        <v>0</v>
      </c>
      <c r="M127" s="159" t="str">
        <f t="shared" si="28"/>
        <v>11</v>
      </c>
      <c r="N127" s="159" t="str">
        <f t="shared" si="29"/>
        <v>0</v>
      </c>
      <c r="O127" s="159">
        <f t="shared" si="30"/>
        <v>29.5</v>
      </c>
      <c r="P127" s="159">
        <f t="shared" si="31"/>
        <v>52.5</v>
      </c>
      <c r="Q127" s="174">
        <v>42</v>
      </c>
      <c r="R127" s="92" t="s">
        <v>170</v>
      </c>
    </row>
    <row r="128" spans="1:18" s="159" customFormat="1" ht="15" customHeight="1">
      <c r="A128" s="92" t="s">
        <v>29</v>
      </c>
      <c r="B128" s="92" t="s">
        <v>63</v>
      </c>
      <c r="C128" s="92" t="s">
        <v>171</v>
      </c>
      <c r="D128" s="157">
        <v>0.55000000000000004</v>
      </c>
      <c r="E128" s="92">
        <v>1</v>
      </c>
      <c r="F128" s="92">
        <v>0</v>
      </c>
      <c r="G128" s="92">
        <v>1</v>
      </c>
      <c r="H128" s="158">
        <v>0</v>
      </c>
      <c r="I128" s="159" t="str">
        <f t="shared" si="32"/>
        <v>0</v>
      </c>
      <c r="J128" s="159" t="str">
        <f t="shared" si="26"/>
        <v>6</v>
      </c>
      <c r="K128" s="159" t="str">
        <f t="shared" si="33"/>
        <v>1</v>
      </c>
      <c r="L128" s="159" t="str">
        <f t="shared" si="27"/>
        <v>7</v>
      </c>
      <c r="M128" s="159" t="str">
        <f t="shared" si="28"/>
        <v>11</v>
      </c>
      <c r="N128" s="159" t="str">
        <f t="shared" si="29"/>
        <v>0</v>
      </c>
      <c r="O128" s="159">
        <f t="shared" si="30"/>
        <v>27.500000000000004</v>
      </c>
      <c r="P128" s="159">
        <f t="shared" si="31"/>
        <v>52.5</v>
      </c>
      <c r="Q128" s="174">
        <v>42</v>
      </c>
      <c r="R128" s="92" t="s">
        <v>171</v>
      </c>
    </row>
    <row r="129" spans="1:18" s="159" customFormat="1" ht="15" customHeight="1">
      <c r="A129" s="92" t="s">
        <v>29</v>
      </c>
      <c r="B129" s="92" t="s">
        <v>63</v>
      </c>
      <c r="C129" s="92" t="s">
        <v>172</v>
      </c>
      <c r="D129" s="157">
        <v>0.55000000000000004</v>
      </c>
      <c r="E129" s="92">
        <v>1</v>
      </c>
      <c r="F129" s="92">
        <v>0</v>
      </c>
      <c r="G129" s="92">
        <v>1</v>
      </c>
      <c r="H129" s="158">
        <v>0</v>
      </c>
      <c r="I129" s="159" t="str">
        <f t="shared" si="32"/>
        <v>0</v>
      </c>
      <c r="J129" s="159" t="str">
        <f t="shared" si="26"/>
        <v>6</v>
      </c>
      <c r="K129" s="159" t="str">
        <f t="shared" si="33"/>
        <v>1</v>
      </c>
      <c r="L129" s="159" t="str">
        <f t="shared" si="27"/>
        <v>7</v>
      </c>
      <c r="M129" s="159" t="str">
        <f t="shared" si="28"/>
        <v>11</v>
      </c>
      <c r="N129" s="159" t="str">
        <f t="shared" si="29"/>
        <v>0</v>
      </c>
      <c r="O129" s="159">
        <f t="shared" si="30"/>
        <v>27.500000000000004</v>
      </c>
      <c r="P129" s="159">
        <f t="shared" si="31"/>
        <v>52.5</v>
      </c>
      <c r="Q129" s="174">
        <v>42</v>
      </c>
      <c r="R129" s="92" t="s">
        <v>172</v>
      </c>
    </row>
    <row r="130" spans="1:18" s="159" customFormat="1" ht="15" customHeight="1">
      <c r="A130" s="92" t="s">
        <v>116</v>
      </c>
      <c r="B130" s="92" t="s">
        <v>117</v>
      </c>
      <c r="C130" s="92" t="s">
        <v>173</v>
      </c>
      <c r="D130" s="157">
        <v>0.4</v>
      </c>
      <c r="E130" s="92">
        <v>1</v>
      </c>
      <c r="F130" s="92">
        <v>1</v>
      </c>
      <c r="G130" s="92">
        <v>0</v>
      </c>
      <c r="H130" s="158">
        <v>0</v>
      </c>
      <c r="I130" s="159" t="str">
        <f t="shared" si="32"/>
        <v>0</v>
      </c>
      <c r="J130" s="159" t="str">
        <f t="shared" ref="J130:J166" si="34">IF(E130=1,"6","0")</f>
        <v>6</v>
      </c>
      <c r="K130" s="159" t="str">
        <f t="shared" si="33"/>
        <v>1</v>
      </c>
      <c r="L130" s="159" t="str">
        <f t="shared" ref="L130:L166" si="35">IF(G130=1,"7","0")</f>
        <v>0</v>
      </c>
      <c r="M130" s="159" t="str">
        <f t="shared" ref="M130:M166" si="36">IF(E130=1,"11","0")</f>
        <v>11</v>
      </c>
      <c r="N130" s="159" t="str">
        <f t="shared" ref="N130:N166" si="37">IF(F130=1,"14","0")</f>
        <v>14</v>
      </c>
      <c r="O130" s="159">
        <f t="shared" ref="O130:O166" si="38">(0.5*D130)*100</f>
        <v>20</v>
      </c>
      <c r="P130" s="159">
        <f t="shared" ref="P130:P161" si="39">O130+I130+J130+K130+L130+M130+N130</f>
        <v>52</v>
      </c>
      <c r="Q130" s="174">
        <v>43</v>
      </c>
      <c r="R130" s="92" t="s">
        <v>173</v>
      </c>
    </row>
    <row r="131" spans="1:18" s="159" customFormat="1" ht="15" customHeight="1">
      <c r="A131" s="92" t="s">
        <v>29</v>
      </c>
      <c r="B131" s="92" t="s">
        <v>30</v>
      </c>
      <c r="C131" s="92" t="s">
        <v>174</v>
      </c>
      <c r="D131" s="157">
        <v>0.6</v>
      </c>
      <c r="E131" s="92">
        <v>0</v>
      </c>
      <c r="F131" s="92">
        <v>1</v>
      </c>
      <c r="G131" s="92">
        <v>1</v>
      </c>
      <c r="H131" s="158">
        <v>0</v>
      </c>
      <c r="I131" s="159" t="str">
        <f t="shared" si="32"/>
        <v>0</v>
      </c>
      <c r="J131" s="159" t="str">
        <f t="shared" si="34"/>
        <v>0</v>
      </c>
      <c r="K131" s="159" t="str">
        <f t="shared" si="33"/>
        <v>1</v>
      </c>
      <c r="L131" s="159" t="str">
        <f t="shared" si="35"/>
        <v>7</v>
      </c>
      <c r="M131" s="159" t="str">
        <f t="shared" si="36"/>
        <v>0</v>
      </c>
      <c r="N131" s="159" t="str">
        <f t="shared" si="37"/>
        <v>14</v>
      </c>
      <c r="O131" s="159">
        <f t="shared" si="38"/>
        <v>30</v>
      </c>
      <c r="P131" s="159">
        <f t="shared" si="39"/>
        <v>52</v>
      </c>
      <c r="Q131" s="174">
        <v>43</v>
      </c>
      <c r="R131" s="92" t="s">
        <v>174</v>
      </c>
    </row>
    <row r="132" spans="1:18" s="174" customFormat="1" ht="15" customHeight="1">
      <c r="A132" s="163" t="s">
        <v>24</v>
      </c>
      <c r="B132" s="163" t="s">
        <v>25</v>
      </c>
      <c r="C132" s="163" t="s">
        <v>175</v>
      </c>
      <c r="D132" s="164">
        <v>0.32</v>
      </c>
      <c r="E132" s="163">
        <v>1</v>
      </c>
      <c r="F132" s="163">
        <v>0</v>
      </c>
      <c r="G132" s="163">
        <v>1</v>
      </c>
      <c r="H132" s="165">
        <v>1</v>
      </c>
      <c r="I132" s="160" t="str">
        <f t="shared" si="32"/>
        <v>6</v>
      </c>
      <c r="J132" s="160" t="str">
        <f t="shared" si="34"/>
        <v>6</v>
      </c>
      <c r="K132" s="160" t="str">
        <f t="shared" si="33"/>
        <v>6</v>
      </c>
      <c r="L132" s="160" t="str">
        <f t="shared" si="35"/>
        <v>7</v>
      </c>
      <c r="M132" s="160" t="str">
        <f t="shared" si="36"/>
        <v>11</v>
      </c>
      <c r="N132" s="160" t="str">
        <f t="shared" si="37"/>
        <v>0</v>
      </c>
      <c r="O132" s="160">
        <f t="shared" si="38"/>
        <v>16</v>
      </c>
      <c r="P132" s="160">
        <f t="shared" si="39"/>
        <v>52</v>
      </c>
      <c r="Q132" s="174">
        <v>43</v>
      </c>
      <c r="R132" s="163" t="s">
        <v>175</v>
      </c>
    </row>
    <row r="133" spans="1:18" s="174" customFormat="1" ht="15" customHeight="1">
      <c r="A133" s="163" t="s">
        <v>24</v>
      </c>
      <c r="B133" s="179" t="s">
        <v>25</v>
      </c>
      <c r="C133" s="163" t="s">
        <v>176</v>
      </c>
      <c r="D133" s="164">
        <v>0.32</v>
      </c>
      <c r="E133" s="163">
        <v>1</v>
      </c>
      <c r="F133" s="163">
        <v>0</v>
      </c>
      <c r="G133" s="163">
        <v>1</v>
      </c>
      <c r="H133" s="165">
        <v>1</v>
      </c>
      <c r="I133" s="160" t="str">
        <f t="shared" si="32"/>
        <v>6</v>
      </c>
      <c r="J133" s="160" t="str">
        <f t="shared" si="34"/>
        <v>6</v>
      </c>
      <c r="K133" s="160" t="str">
        <f t="shared" si="33"/>
        <v>6</v>
      </c>
      <c r="L133" s="160" t="str">
        <f t="shared" si="35"/>
        <v>7</v>
      </c>
      <c r="M133" s="160" t="str">
        <f t="shared" si="36"/>
        <v>11</v>
      </c>
      <c r="N133" s="160" t="str">
        <f t="shared" si="37"/>
        <v>0</v>
      </c>
      <c r="O133" s="160">
        <f t="shared" si="38"/>
        <v>16</v>
      </c>
      <c r="P133" s="160">
        <f t="shared" si="39"/>
        <v>52</v>
      </c>
      <c r="Q133" s="174">
        <v>43</v>
      </c>
      <c r="R133" s="163" t="s">
        <v>176</v>
      </c>
    </row>
    <row r="134" spans="1:18" s="174" customFormat="1" ht="15" customHeight="1">
      <c r="A134" s="163" t="s">
        <v>24</v>
      </c>
      <c r="B134" s="163" t="s">
        <v>25</v>
      </c>
      <c r="C134" s="179" t="s">
        <v>177</v>
      </c>
      <c r="D134" s="164">
        <v>0.32</v>
      </c>
      <c r="E134" s="163">
        <v>1</v>
      </c>
      <c r="F134" s="163">
        <v>0</v>
      </c>
      <c r="G134" s="163">
        <v>1</v>
      </c>
      <c r="H134" s="165">
        <v>1</v>
      </c>
      <c r="I134" s="160" t="str">
        <f t="shared" si="32"/>
        <v>6</v>
      </c>
      <c r="J134" s="160" t="str">
        <f t="shared" si="34"/>
        <v>6</v>
      </c>
      <c r="K134" s="160" t="str">
        <f t="shared" si="33"/>
        <v>6</v>
      </c>
      <c r="L134" s="160" t="str">
        <f t="shared" si="35"/>
        <v>7</v>
      </c>
      <c r="M134" s="160" t="str">
        <f t="shared" si="36"/>
        <v>11</v>
      </c>
      <c r="N134" s="160" t="str">
        <f t="shared" si="37"/>
        <v>0</v>
      </c>
      <c r="O134" s="160">
        <f t="shared" si="38"/>
        <v>16</v>
      </c>
      <c r="P134" s="160">
        <f t="shared" si="39"/>
        <v>52</v>
      </c>
      <c r="Q134" s="174">
        <v>43</v>
      </c>
      <c r="R134" s="179" t="s">
        <v>177</v>
      </c>
    </row>
    <row r="135" spans="1:18" s="159" customFormat="1" ht="15" customHeight="1">
      <c r="A135" s="92" t="s">
        <v>39</v>
      </c>
      <c r="B135" s="92" t="s">
        <v>42</v>
      </c>
      <c r="C135" s="92" t="s">
        <v>178</v>
      </c>
      <c r="D135" s="157">
        <v>0.37</v>
      </c>
      <c r="E135" s="92">
        <v>0</v>
      </c>
      <c r="F135" s="92">
        <v>1</v>
      </c>
      <c r="G135" s="92">
        <v>1</v>
      </c>
      <c r="H135" s="158">
        <v>1</v>
      </c>
      <c r="I135" s="159" t="str">
        <f t="shared" si="32"/>
        <v>6</v>
      </c>
      <c r="J135" s="159" t="str">
        <f t="shared" si="34"/>
        <v>0</v>
      </c>
      <c r="K135" s="159" t="str">
        <f t="shared" si="33"/>
        <v>6</v>
      </c>
      <c r="L135" s="159" t="str">
        <f t="shared" si="35"/>
        <v>7</v>
      </c>
      <c r="M135" s="159" t="str">
        <f t="shared" si="36"/>
        <v>0</v>
      </c>
      <c r="N135" s="159" t="str">
        <f t="shared" si="37"/>
        <v>14</v>
      </c>
      <c r="O135" s="159">
        <f t="shared" si="38"/>
        <v>18.5</v>
      </c>
      <c r="P135" s="159">
        <f t="shared" si="39"/>
        <v>51.5</v>
      </c>
      <c r="Q135" s="174">
        <v>44</v>
      </c>
      <c r="R135" s="92" t="s">
        <v>178</v>
      </c>
    </row>
    <row r="136" spans="1:18" s="159" customFormat="1" ht="15" customHeight="1">
      <c r="A136" s="92" t="s">
        <v>39</v>
      </c>
      <c r="B136" s="92" t="s">
        <v>42</v>
      </c>
      <c r="C136" s="92" t="s">
        <v>179</v>
      </c>
      <c r="D136" s="157">
        <v>0.37</v>
      </c>
      <c r="E136" s="92">
        <v>0</v>
      </c>
      <c r="F136" s="92">
        <v>1</v>
      </c>
      <c r="G136" s="92">
        <v>1</v>
      </c>
      <c r="H136" s="158">
        <v>1</v>
      </c>
      <c r="I136" s="159" t="str">
        <f t="shared" si="32"/>
        <v>6</v>
      </c>
      <c r="J136" s="159" t="str">
        <f t="shared" si="34"/>
        <v>0</v>
      </c>
      <c r="K136" s="159" t="str">
        <f t="shared" si="33"/>
        <v>6</v>
      </c>
      <c r="L136" s="159" t="str">
        <f t="shared" si="35"/>
        <v>7</v>
      </c>
      <c r="M136" s="159" t="str">
        <f t="shared" si="36"/>
        <v>0</v>
      </c>
      <c r="N136" s="159" t="str">
        <f t="shared" si="37"/>
        <v>14</v>
      </c>
      <c r="O136" s="159">
        <f t="shared" si="38"/>
        <v>18.5</v>
      </c>
      <c r="P136" s="159">
        <f t="shared" si="39"/>
        <v>51.5</v>
      </c>
      <c r="Q136" s="174">
        <v>44</v>
      </c>
      <c r="R136" s="92" t="s">
        <v>179</v>
      </c>
    </row>
    <row r="137" spans="1:18" s="159" customFormat="1" ht="15" customHeight="1">
      <c r="A137" s="92" t="s">
        <v>39</v>
      </c>
      <c r="B137" s="92" t="s">
        <v>42</v>
      </c>
      <c r="C137" s="92" t="s">
        <v>180</v>
      </c>
      <c r="D137" s="157">
        <v>0.37</v>
      </c>
      <c r="E137" s="92">
        <v>0</v>
      </c>
      <c r="F137" s="92">
        <v>1</v>
      </c>
      <c r="G137" s="92">
        <v>1</v>
      </c>
      <c r="H137" s="158">
        <v>1</v>
      </c>
      <c r="I137" s="159" t="str">
        <f t="shared" si="32"/>
        <v>6</v>
      </c>
      <c r="J137" s="159" t="str">
        <f t="shared" si="34"/>
        <v>0</v>
      </c>
      <c r="K137" s="159" t="str">
        <f t="shared" si="33"/>
        <v>6</v>
      </c>
      <c r="L137" s="159" t="str">
        <f t="shared" si="35"/>
        <v>7</v>
      </c>
      <c r="M137" s="159" t="str">
        <f t="shared" si="36"/>
        <v>0</v>
      </c>
      <c r="N137" s="159" t="str">
        <f t="shared" si="37"/>
        <v>14</v>
      </c>
      <c r="O137" s="159">
        <f t="shared" si="38"/>
        <v>18.5</v>
      </c>
      <c r="P137" s="159">
        <f t="shared" si="39"/>
        <v>51.5</v>
      </c>
      <c r="Q137" s="174">
        <v>44</v>
      </c>
      <c r="R137" s="92" t="s">
        <v>180</v>
      </c>
    </row>
    <row r="138" spans="1:18" s="159" customFormat="1" ht="15" customHeight="1">
      <c r="A138" s="92" t="s">
        <v>39</v>
      </c>
      <c r="B138" s="92" t="s">
        <v>42</v>
      </c>
      <c r="C138" s="92" t="s">
        <v>181</v>
      </c>
      <c r="D138" s="157">
        <v>0.37</v>
      </c>
      <c r="E138" s="92">
        <v>0</v>
      </c>
      <c r="F138" s="92">
        <v>1</v>
      </c>
      <c r="G138" s="92">
        <v>1</v>
      </c>
      <c r="H138" s="158">
        <v>1</v>
      </c>
      <c r="I138" s="159" t="str">
        <f t="shared" si="32"/>
        <v>6</v>
      </c>
      <c r="J138" s="159" t="str">
        <f t="shared" si="34"/>
        <v>0</v>
      </c>
      <c r="K138" s="159" t="str">
        <f t="shared" si="33"/>
        <v>6</v>
      </c>
      <c r="L138" s="159" t="str">
        <f t="shared" si="35"/>
        <v>7</v>
      </c>
      <c r="M138" s="159" t="str">
        <f t="shared" si="36"/>
        <v>0</v>
      </c>
      <c r="N138" s="159" t="str">
        <f t="shared" si="37"/>
        <v>14</v>
      </c>
      <c r="O138" s="159">
        <f t="shared" si="38"/>
        <v>18.5</v>
      </c>
      <c r="P138" s="159">
        <f t="shared" si="39"/>
        <v>51.5</v>
      </c>
      <c r="Q138" s="174">
        <v>44</v>
      </c>
      <c r="R138" s="92" t="s">
        <v>181</v>
      </c>
    </row>
    <row r="139" spans="1:18" s="159" customFormat="1" ht="15" customHeight="1">
      <c r="A139" s="92" t="s">
        <v>39</v>
      </c>
      <c r="B139" s="92" t="s">
        <v>42</v>
      </c>
      <c r="C139" s="92" t="s">
        <v>182</v>
      </c>
      <c r="D139" s="157">
        <v>0.37</v>
      </c>
      <c r="E139" s="92">
        <v>0</v>
      </c>
      <c r="F139" s="92">
        <v>1</v>
      </c>
      <c r="G139" s="92">
        <v>1</v>
      </c>
      <c r="H139" s="158">
        <v>1</v>
      </c>
      <c r="I139" s="159" t="str">
        <f t="shared" si="32"/>
        <v>6</v>
      </c>
      <c r="J139" s="159" t="str">
        <f t="shared" si="34"/>
        <v>0</v>
      </c>
      <c r="K139" s="159" t="str">
        <f t="shared" si="33"/>
        <v>6</v>
      </c>
      <c r="L139" s="159" t="str">
        <f t="shared" si="35"/>
        <v>7</v>
      </c>
      <c r="M139" s="159" t="str">
        <f t="shared" si="36"/>
        <v>0</v>
      </c>
      <c r="N139" s="159" t="str">
        <f t="shared" si="37"/>
        <v>14</v>
      </c>
      <c r="O139" s="159">
        <f t="shared" si="38"/>
        <v>18.5</v>
      </c>
      <c r="P139" s="159">
        <f t="shared" si="39"/>
        <v>51.5</v>
      </c>
      <c r="Q139" s="174">
        <v>44</v>
      </c>
      <c r="R139" s="92" t="s">
        <v>182</v>
      </c>
    </row>
    <row r="140" spans="1:18" s="159" customFormat="1" ht="15" customHeight="1">
      <c r="A140" s="92" t="s">
        <v>39</v>
      </c>
      <c r="B140" s="92" t="s">
        <v>183</v>
      </c>
      <c r="C140" s="92" t="s">
        <v>184</v>
      </c>
      <c r="D140" s="157">
        <v>0.31</v>
      </c>
      <c r="E140" s="92">
        <v>1</v>
      </c>
      <c r="F140" s="92">
        <v>0</v>
      </c>
      <c r="G140" s="92">
        <v>1</v>
      </c>
      <c r="H140" s="158">
        <v>1</v>
      </c>
      <c r="I140" s="159" t="str">
        <f t="shared" si="32"/>
        <v>6</v>
      </c>
      <c r="J140" s="159" t="str">
        <f t="shared" si="34"/>
        <v>6</v>
      </c>
      <c r="K140" s="159" t="str">
        <f t="shared" si="33"/>
        <v>6</v>
      </c>
      <c r="L140" s="159" t="str">
        <f t="shared" si="35"/>
        <v>7</v>
      </c>
      <c r="M140" s="159" t="str">
        <f t="shared" si="36"/>
        <v>11</v>
      </c>
      <c r="N140" s="159" t="str">
        <f t="shared" si="37"/>
        <v>0</v>
      </c>
      <c r="O140" s="159">
        <f t="shared" si="38"/>
        <v>15.5</v>
      </c>
      <c r="P140" s="159">
        <f t="shared" si="39"/>
        <v>51.5</v>
      </c>
      <c r="Q140" s="174">
        <v>44</v>
      </c>
      <c r="R140" s="92" t="s">
        <v>184</v>
      </c>
    </row>
    <row r="141" spans="1:18" s="159" customFormat="1" ht="15" customHeight="1">
      <c r="A141" s="92" t="s">
        <v>29</v>
      </c>
      <c r="B141" s="92" t="s">
        <v>30</v>
      </c>
      <c r="C141" s="92" t="s">
        <v>185</v>
      </c>
      <c r="D141" s="157">
        <v>0.5</v>
      </c>
      <c r="E141" s="92">
        <v>1</v>
      </c>
      <c r="F141" s="92">
        <v>0</v>
      </c>
      <c r="G141" s="92">
        <v>1</v>
      </c>
      <c r="H141" s="158">
        <v>0</v>
      </c>
      <c r="I141" s="159" t="str">
        <f t="shared" si="32"/>
        <v>0</v>
      </c>
      <c r="J141" s="159" t="str">
        <f t="shared" si="34"/>
        <v>6</v>
      </c>
      <c r="K141" s="159" t="str">
        <f t="shared" si="33"/>
        <v>1</v>
      </c>
      <c r="L141" s="159" t="str">
        <f t="shared" si="35"/>
        <v>7</v>
      </c>
      <c r="M141" s="159" t="str">
        <f t="shared" si="36"/>
        <v>11</v>
      </c>
      <c r="N141" s="159" t="str">
        <f t="shared" si="37"/>
        <v>0</v>
      </c>
      <c r="O141" s="159">
        <f t="shared" si="38"/>
        <v>25</v>
      </c>
      <c r="P141" s="159">
        <f t="shared" si="39"/>
        <v>50</v>
      </c>
      <c r="Q141" s="174">
        <v>45</v>
      </c>
      <c r="R141" s="92" t="s">
        <v>185</v>
      </c>
    </row>
    <row r="142" spans="1:18" s="159" customFormat="1" ht="15" customHeight="1">
      <c r="A142" s="92" t="s">
        <v>60</v>
      </c>
      <c r="B142" s="92" t="s">
        <v>60</v>
      </c>
      <c r="C142" s="92" t="s">
        <v>186</v>
      </c>
      <c r="D142" s="157">
        <v>0.55000000000000004</v>
      </c>
      <c r="E142" s="92">
        <v>0</v>
      </c>
      <c r="F142" s="92">
        <v>1</v>
      </c>
      <c r="G142" s="92">
        <v>1</v>
      </c>
      <c r="H142" s="158">
        <v>0</v>
      </c>
      <c r="I142" s="159" t="str">
        <f t="shared" si="32"/>
        <v>0</v>
      </c>
      <c r="J142" s="159" t="str">
        <f t="shared" si="34"/>
        <v>0</v>
      </c>
      <c r="K142" s="159" t="str">
        <f t="shared" si="33"/>
        <v>1</v>
      </c>
      <c r="L142" s="159" t="str">
        <f t="shared" si="35"/>
        <v>7</v>
      </c>
      <c r="M142" s="159" t="str">
        <f t="shared" si="36"/>
        <v>0</v>
      </c>
      <c r="N142" s="159" t="str">
        <f t="shared" si="37"/>
        <v>14</v>
      </c>
      <c r="O142" s="159">
        <f t="shared" si="38"/>
        <v>27.500000000000004</v>
      </c>
      <c r="P142" s="159">
        <f t="shared" si="39"/>
        <v>49.5</v>
      </c>
      <c r="Q142" s="174">
        <v>46</v>
      </c>
      <c r="R142" s="92" t="s">
        <v>186</v>
      </c>
    </row>
    <row r="143" spans="1:18" s="159" customFormat="1" ht="15" customHeight="1">
      <c r="A143" s="92" t="s">
        <v>29</v>
      </c>
      <c r="B143" s="92" t="s">
        <v>63</v>
      </c>
      <c r="C143" s="92" t="s">
        <v>187</v>
      </c>
      <c r="D143" s="157">
        <v>0.63</v>
      </c>
      <c r="E143" s="92">
        <v>1</v>
      </c>
      <c r="F143" s="92">
        <v>0</v>
      </c>
      <c r="G143" s="92">
        <v>0</v>
      </c>
      <c r="H143" s="158">
        <v>0</v>
      </c>
      <c r="I143" s="159" t="str">
        <f t="shared" si="32"/>
        <v>0</v>
      </c>
      <c r="J143" s="159" t="str">
        <f t="shared" si="34"/>
        <v>6</v>
      </c>
      <c r="K143" s="159" t="str">
        <f t="shared" si="33"/>
        <v>1</v>
      </c>
      <c r="L143" s="159" t="str">
        <f t="shared" si="35"/>
        <v>0</v>
      </c>
      <c r="M143" s="159" t="str">
        <f t="shared" si="36"/>
        <v>11</v>
      </c>
      <c r="N143" s="159" t="str">
        <f t="shared" si="37"/>
        <v>0</v>
      </c>
      <c r="O143" s="159">
        <f t="shared" si="38"/>
        <v>31.5</v>
      </c>
      <c r="P143" s="159">
        <f t="shared" si="39"/>
        <v>49.5</v>
      </c>
      <c r="Q143" s="174">
        <v>46</v>
      </c>
      <c r="R143" s="92" t="s">
        <v>187</v>
      </c>
    </row>
    <row r="144" spans="1:18" s="159" customFormat="1" ht="15" customHeight="1">
      <c r="A144" s="92" t="s">
        <v>24</v>
      </c>
      <c r="B144" s="92" t="s">
        <v>25</v>
      </c>
      <c r="C144" s="92" t="s">
        <v>188</v>
      </c>
      <c r="D144" s="157">
        <v>0.27</v>
      </c>
      <c r="E144" s="92">
        <v>1</v>
      </c>
      <c r="F144" s="92">
        <v>0</v>
      </c>
      <c r="G144" s="92">
        <v>1</v>
      </c>
      <c r="H144" s="158">
        <v>1</v>
      </c>
      <c r="I144" s="159" t="str">
        <f t="shared" si="32"/>
        <v>6</v>
      </c>
      <c r="J144" s="159" t="str">
        <f t="shared" si="34"/>
        <v>6</v>
      </c>
      <c r="K144" s="159" t="str">
        <f t="shared" si="33"/>
        <v>6</v>
      </c>
      <c r="L144" s="159" t="str">
        <f t="shared" si="35"/>
        <v>7</v>
      </c>
      <c r="M144" s="159" t="str">
        <f t="shared" si="36"/>
        <v>11</v>
      </c>
      <c r="N144" s="159" t="str">
        <f t="shared" si="37"/>
        <v>0</v>
      </c>
      <c r="O144" s="159">
        <f t="shared" si="38"/>
        <v>13.5</v>
      </c>
      <c r="P144" s="159">
        <f t="shared" si="39"/>
        <v>49.5</v>
      </c>
      <c r="Q144" s="174">
        <v>46</v>
      </c>
      <c r="R144" s="92" t="s">
        <v>188</v>
      </c>
    </row>
    <row r="145" spans="1:18" s="159" customFormat="1" ht="15" customHeight="1">
      <c r="A145" s="92" t="s">
        <v>39</v>
      </c>
      <c r="B145" s="92" t="s">
        <v>40</v>
      </c>
      <c r="C145" s="92" t="s">
        <v>189</v>
      </c>
      <c r="D145" s="157">
        <v>0.31</v>
      </c>
      <c r="E145" s="92">
        <v>0</v>
      </c>
      <c r="F145" s="92">
        <v>1</v>
      </c>
      <c r="G145" s="92">
        <v>1</v>
      </c>
      <c r="H145" s="158">
        <v>1</v>
      </c>
      <c r="I145" s="159" t="str">
        <f t="shared" si="32"/>
        <v>6</v>
      </c>
      <c r="J145" s="159" t="str">
        <f t="shared" si="34"/>
        <v>0</v>
      </c>
      <c r="K145" s="159" t="str">
        <f t="shared" si="33"/>
        <v>6</v>
      </c>
      <c r="L145" s="159" t="str">
        <f t="shared" si="35"/>
        <v>7</v>
      </c>
      <c r="M145" s="159" t="str">
        <f t="shared" si="36"/>
        <v>0</v>
      </c>
      <c r="N145" s="159" t="str">
        <f t="shared" si="37"/>
        <v>14</v>
      </c>
      <c r="O145" s="159">
        <f t="shared" si="38"/>
        <v>15.5</v>
      </c>
      <c r="P145" s="159">
        <f t="shared" si="39"/>
        <v>48.5</v>
      </c>
      <c r="Q145" s="174">
        <v>47</v>
      </c>
      <c r="R145" s="92" t="s">
        <v>189</v>
      </c>
    </row>
    <row r="146" spans="1:18" s="159" customFormat="1" ht="15" customHeight="1">
      <c r="A146" s="92" t="s">
        <v>24</v>
      </c>
      <c r="B146" s="92" t="s">
        <v>52</v>
      </c>
      <c r="C146" s="92" t="s">
        <v>190</v>
      </c>
      <c r="D146" s="157">
        <v>0.23</v>
      </c>
      <c r="E146" s="92">
        <v>1</v>
      </c>
      <c r="F146" s="92">
        <v>0</v>
      </c>
      <c r="G146" s="92">
        <v>1</v>
      </c>
      <c r="H146" s="158">
        <v>1</v>
      </c>
      <c r="I146" s="159" t="str">
        <f t="shared" si="32"/>
        <v>6</v>
      </c>
      <c r="J146" s="159" t="str">
        <f t="shared" si="34"/>
        <v>6</v>
      </c>
      <c r="K146" s="159" t="str">
        <f t="shared" si="33"/>
        <v>6</v>
      </c>
      <c r="L146" s="159" t="str">
        <f t="shared" si="35"/>
        <v>7</v>
      </c>
      <c r="M146" s="159" t="str">
        <f t="shared" si="36"/>
        <v>11</v>
      </c>
      <c r="N146" s="159" t="str">
        <f t="shared" si="37"/>
        <v>0</v>
      </c>
      <c r="O146" s="159">
        <f t="shared" si="38"/>
        <v>11.5</v>
      </c>
      <c r="P146" s="159">
        <f t="shared" si="39"/>
        <v>47.5</v>
      </c>
      <c r="Q146" s="174">
        <v>48</v>
      </c>
      <c r="R146" s="92" t="s">
        <v>190</v>
      </c>
    </row>
    <row r="147" spans="1:18" s="159" customFormat="1" ht="15" customHeight="1">
      <c r="A147" s="92" t="s">
        <v>33</v>
      </c>
      <c r="B147" s="92" t="s">
        <v>133</v>
      </c>
      <c r="C147" s="92" t="s">
        <v>191</v>
      </c>
      <c r="D147" s="157">
        <v>0.66</v>
      </c>
      <c r="E147" s="92">
        <v>0</v>
      </c>
      <c r="F147" s="92">
        <v>0</v>
      </c>
      <c r="G147" s="92">
        <v>1</v>
      </c>
      <c r="H147" s="158">
        <v>0.5</v>
      </c>
      <c r="I147" s="159" t="str">
        <f t="shared" si="32"/>
        <v>3</v>
      </c>
      <c r="J147" s="159" t="str">
        <f t="shared" si="34"/>
        <v>0</v>
      </c>
      <c r="K147" s="159" t="str">
        <f t="shared" si="33"/>
        <v>3</v>
      </c>
      <c r="L147" s="159" t="str">
        <f t="shared" si="35"/>
        <v>7</v>
      </c>
      <c r="M147" s="159" t="str">
        <f t="shared" si="36"/>
        <v>0</v>
      </c>
      <c r="N147" s="159" t="str">
        <f t="shared" si="37"/>
        <v>0</v>
      </c>
      <c r="O147" s="159">
        <f t="shared" si="38"/>
        <v>33</v>
      </c>
      <c r="P147" s="159">
        <f t="shared" si="39"/>
        <v>46</v>
      </c>
      <c r="Q147" s="174">
        <v>49</v>
      </c>
      <c r="R147" s="92" t="s">
        <v>191</v>
      </c>
    </row>
    <row r="148" spans="1:18" s="159" customFormat="1" ht="15" customHeight="1">
      <c r="A148" s="92" t="s">
        <v>33</v>
      </c>
      <c r="B148" s="92" t="s">
        <v>133</v>
      </c>
      <c r="C148" s="92" t="s">
        <v>192</v>
      </c>
      <c r="D148" s="157">
        <v>0.66</v>
      </c>
      <c r="E148" s="92">
        <v>0</v>
      </c>
      <c r="F148" s="92">
        <v>0</v>
      </c>
      <c r="G148" s="92">
        <v>1</v>
      </c>
      <c r="H148" s="158">
        <v>0.5</v>
      </c>
      <c r="I148" s="159" t="str">
        <f t="shared" si="32"/>
        <v>3</v>
      </c>
      <c r="J148" s="159" t="str">
        <f t="shared" si="34"/>
        <v>0</v>
      </c>
      <c r="K148" s="159" t="str">
        <f t="shared" si="33"/>
        <v>3</v>
      </c>
      <c r="L148" s="159" t="str">
        <f t="shared" si="35"/>
        <v>7</v>
      </c>
      <c r="M148" s="159" t="str">
        <f t="shared" si="36"/>
        <v>0</v>
      </c>
      <c r="N148" s="159" t="str">
        <f t="shared" si="37"/>
        <v>0</v>
      </c>
      <c r="O148" s="159">
        <f t="shared" si="38"/>
        <v>33</v>
      </c>
      <c r="P148" s="159">
        <f t="shared" si="39"/>
        <v>46</v>
      </c>
      <c r="Q148" s="174">
        <v>49</v>
      </c>
      <c r="R148" s="92" t="s">
        <v>192</v>
      </c>
    </row>
    <row r="149" spans="1:18" s="159" customFormat="1" ht="15" customHeight="1">
      <c r="A149" s="92" t="s">
        <v>29</v>
      </c>
      <c r="B149" s="92" t="s">
        <v>30</v>
      </c>
      <c r="C149" s="92" t="s">
        <v>193</v>
      </c>
      <c r="D149" s="157">
        <v>0.6</v>
      </c>
      <c r="E149" s="92">
        <v>0</v>
      </c>
      <c r="F149" s="92">
        <v>1</v>
      </c>
      <c r="G149" s="92">
        <v>0</v>
      </c>
      <c r="H149" s="158">
        <v>0</v>
      </c>
      <c r="I149" s="159" t="str">
        <f t="shared" si="32"/>
        <v>0</v>
      </c>
      <c r="J149" s="159" t="str">
        <f t="shared" si="34"/>
        <v>0</v>
      </c>
      <c r="K149" s="159" t="str">
        <f t="shared" si="33"/>
        <v>1</v>
      </c>
      <c r="L149" s="159" t="str">
        <f t="shared" si="35"/>
        <v>0</v>
      </c>
      <c r="M149" s="159" t="str">
        <f t="shared" si="36"/>
        <v>0</v>
      </c>
      <c r="N149" s="159" t="str">
        <f t="shared" si="37"/>
        <v>14</v>
      </c>
      <c r="O149" s="159">
        <f t="shared" si="38"/>
        <v>30</v>
      </c>
      <c r="P149" s="159">
        <f t="shared" si="39"/>
        <v>45</v>
      </c>
      <c r="Q149" s="174">
        <v>50</v>
      </c>
      <c r="R149" s="92" t="s">
        <v>193</v>
      </c>
    </row>
    <row r="150" spans="1:18" s="174" customFormat="1" ht="15" customHeight="1">
      <c r="A150" s="163" t="s">
        <v>24</v>
      </c>
      <c r="B150" s="163" t="s">
        <v>25</v>
      </c>
      <c r="C150" s="163" t="s">
        <v>194</v>
      </c>
      <c r="D150" s="164">
        <v>0.18</v>
      </c>
      <c r="E150" s="163">
        <v>1</v>
      </c>
      <c r="F150" s="163">
        <v>0</v>
      </c>
      <c r="G150" s="163">
        <v>1</v>
      </c>
      <c r="H150" s="165">
        <v>1</v>
      </c>
      <c r="I150" s="160" t="str">
        <f t="shared" si="32"/>
        <v>6</v>
      </c>
      <c r="J150" s="160" t="str">
        <f t="shared" si="34"/>
        <v>6</v>
      </c>
      <c r="K150" s="160" t="str">
        <f t="shared" si="33"/>
        <v>6</v>
      </c>
      <c r="L150" s="160" t="str">
        <f t="shared" si="35"/>
        <v>7</v>
      </c>
      <c r="M150" s="160" t="str">
        <f t="shared" si="36"/>
        <v>11</v>
      </c>
      <c r="N150" s="160" t="str">
        <f t="shared" si="37"/>
        <v>0</v>
      </c>
      <c r="O150" s="160">
        <f t="shared" si="38"/>
        <v>9</v>
      </c>
      <c r="P150" s="160">
        <f t="shared" si="39"/>
        <v>45</v>
      </c>
      <c r="Q150" s="174">
        <v>50</v>
      </c>
      <c r="R150" s="163" t="s">
        <v>194</v>
      </c>
    </row>
    <row r="151" spans="1:18" s="159" customFormat="1" ht="15" customHeight="1">
      <c r="A151" s="92" t="s">
        <v>37</v>
      </c>
      <c r="B151" s="92" t="s">
        <v>37</v>
      </c>
      <c r="C151" s="92" t="s">
        <v>195</v>
      </c>
      <c r="D151" s="157">
        <v>0.5</v>
      </c>
      <c r="E151" s="92">
        <v>1</v>
      </c>
      <c r="F151" s="92">
        <v>0</v>
      </c>
      <c r="G151" s="92">
        <v>0</v>
      </c>
      <c r="H151" s="158">
        <v>0</v>
      </c>
      <c r="I151" s="159" t="str">
        <f t="shared" ref="I151:I166" si="40">IF(H151=0,"0",IF(H151=0.5,"3","6"))</f>
        <v>0</v>
      </c>
      <c r="J151" s="159" t="str">
        <f t="shared" si="34"/>
        <v>6</v>
      </c>
      <c r="K151" s="159" t="str">
        <f t="shared" ref="K151:K182" si="41">IF(H151=0,"1",IF(H151=0.5,"3","6"))</f>
        <v>1</v>
      </c>
      <c r="L151" s="159" t="str">
        <f t="shared" si="35"/>
        <v>0</v>
      </c>
      <c r="M151" s="159" t="str">
        <f t="shared" si="36"/>
        <v>11</v>
      </c>
      <c r="N151" s="159" t="str">
        <f t="shared" si="37"/>
        <v>0</v>
      </c>
      <c r="O151" s="159">
        <f t="shared" si="38"/>
        <v>25</v>
      </c>
      <c r="P151" s="159">
        <f t="shared" si="39"/>
        <v>43</v>
      </c>
      <c r="Q151" s="174">
        <v>51</v>
      </c>
      <c r="R151" s="92" t="s">
        <v>195</v>
      </c>
    </row>
    <row r="152" spans="1:18" s="159" customFormat="1" ht="15" customHeight="1">
      <c r="A152" s="92" t="s">
        <v>37</v>
      </c>
      <c r="B152" s="92" t="s">
        <v>37</v>
      </c>
      <c r="C152" s="92" t="s">
        <v>196</v>
      </c>
      <c r="D152" s="157">
        <v>0.5</v>
      </c>
      <c r="E152" s="92">
        <v>1</v>
      </c>
      <c r="F152" s="92">
        <v>0</v>
      </c>
      <c r="G152" s="92">
        <v>0</v>
      </c>
      <c r="H152" s="158">
        <v>0</v>
      </c>
      <c r="I152" s="159" t="str">
        <f t="shared" si="40"/>
        <v>0</v>
      </c>
      <c r="J152" s="159" t="str">
        <f t="shared" si="34"/>
        <v>6</v>
      </c>
      <c r="K152" s="159" t="str">
        <f t="shared" si="41"/>
        <v>1</v>
      </c>
      <c r="L152" s="159" t="str">
        <f t="shared" si="35"/>
        <v>0</v>
      </c>
      <c r="M152" s="159" t="str">
        <f t="shared" si="36"/>
        <v>11</v>
      </c>
      <c r="N152" s="159" t="str">
        <f t="shared" si="37"/>
        <v>0</v>
      </c>
      <c r="O152" s="159">
        <f t="shared" si="38"/>
        <v>25</v>
      </c>
      <c r="P152" s="159">
        <f t="shared" si="39"/>
        <v>43</v>
      </c>
      <c r="Q152" s="174">
        <v>51</v>
      </c>
      <c r="R152" s="92" t="s">
        <v>196</v>
      </c>
    </row>
    <row r="153" spans="1:18" s="159" customFormat="1" ht="15" customHeight="1">
      <c r="A153" s="92" t="s">
        <v>60</v>
      </c>
      <c r="B153" s="92" t="s">
        <v>61</v>
      </c>
      <c r="C153" s="92" t="s">
        <v>197</v>
      </c>
      <c r="D153" s="157">
        <v>0.5</v>
      </c>
      <c r="E153" s="92">
        <v>1</v>
      </c>
      <c r="F153" s="92">
        <v>0</v>
      </c>
      <c r="G153" s="92">
        <v>0</v>
      </c>
      <c r="H153" s="158">
        <v>0</v>
      </c>
      <c r="I153" s="159" t="str">
        <f t="shared" si="40"/>
        <v>0</v>
      </c>
      <c r="J153" s="159" t="str">
        <f t="shared" si="34"/>
        <v>6</v>
      </c>
      <c r="K153" s="159" t="str">
        <f t="shared" si="41"/>
        <v>1</v>
      </c>
      <c r="L153" s="159" t="str">
        <f t="shared" si="35"/>
        <v>0</v>
      </c>
      <c r="M153" s="159" t="str">
        <f t="shared" si="36"/>
        <v>11</v>
      </c>
      <c r="N153" s="159" t="str">
        <f t="shared" si="37"/>
        <v>0</v>
      </c>
      <c r="O153" s="159">
        <f t="shared" si="38"/>
        <v>25</v>
      </c>
      <c r="P153" s="159">
        <f t="shared" si="39"/>
        <v>43</v>
      </c>
      <c r="Q153" s="174">
        <v>51</v>
      </c>
      <c r="R153" s="92" t="s">
        <v>197</v>
      </c>
    </row>
    <row r="154" spans="1:18" s="159" customFormat="1" ht="15" customHeight="1">
      <c r="A154" s="92" t="s">
        <v>198</v>
      </c>
      <c r="B154" s="92" t="s">
        <v>198</v>
      </c>
      <c r="C154" s="92" t="s">
        <v>199</v>
      </c>
      <c r="D154" s="157">
        <v>0.5</v>
      </c>
      <c r="E154" s="92">
        <v>1</v>
      </c>
      <c r="F154" s="92">
        <v>0</v>
      </c>
      <c r="G154" s="92">
        <v>0</v>
      </c>
      <c r="H154" s="158">
        <v>0</v>
      </c>
      <c r="I154" s="159" t="str">
        <f t="shared" si="40"/>
        <v>0</v>
      </c>
      <c r="J154" s="159" t="str">
        <f t="shared" si="34"/>
        <v>6</v>
      </c>
      <c r="K154" s="159" t="str">
        <f t="shared" si="41"/>
        <v>1</v>
      </c>
      <c r="L154" s="159" t="str">
        <f t="shared" si="35"/>
        <v>0</v>
      </c>
      <c r="M154" s="159" t="str">
        <f t="shared" si="36"/>
        <v>11</v>
      </c>
      <c r="N154" s="159" t="str">
        <f t="shared" si="37"/>
        <v>0</v>
      </c>
      <c r="O154" s="159">
        <f t="shared" si="38"/>
        <v>25</v>
      </c>
      <c r="P154" s="159">
        <f t="shared" si="39"/>
        <v>43</v>
      </c>
      <c r="Q154" s="174">
        <v>51</v>
      </c>
      <c r="R154" s="92" t="s">
        <v>199</v>
      </c>
    </row>
    <row r="155" spans="1:18" s="159" customFormat="1" ht="15" customHeight="1">
      <c r="A155" s="92" t="s">
        <v>198</v>
      </c>
      <c r="B155" s="92" t="s">
        <v>198</v>
      </c>
      <c r="C155" s="92" t="s">
        <v>200</v>
      </c>
      <c r="D155" s="157">
        <v>0.5</v>
      </c>
      <c r="E155" s="92">
        <v>1</v>
      </c>
      <c r="F155" s="92">
        <v>0</v>
      </c>
      <c r="G155" s="92">
        <v>0</v>
      </c>
      <c r="H155" s="158">
        <v>0</v>
      </c>
      <c r="I155" s="159" t="str">
        <f t="shared" si="40"/>
        <v>0</v>
      </c>
      <c r="J155" s="159" t="str">
        <f t="shared" si="34"/>
        <v>6</v>
      </c>
      <c r="K155" s="159" t="str">
        <f t="shared" si="41"/>
        <v>1</v>
      </c>
      <c r="L155" s="159" t="str">
        <f t="shared" si="35"/>
        <v>0</v>
      </c>
      <c r="M155" s="159" t="str">
        <f t="shared" si="36"/>
        <v>11</v>
      </c>
      <c r="N155" s="159" t="str">
        <f t="shared" si="37"/>
        <v>0</v>
      </c>
      <c r="O155" s="159">
        <f t="shared" si="38"/>
        <v>25</v>
      </c>
      <c r="P155" s="159">
        <f t="shared" si="39"/>
        <v>43</v>
      </c>
      <c r="Q155" s="174">
        <v>51</v>
      </c>
      <c r="R155" s="92" t="s">
        <v>200</v>
      </c>
    </row>
    <row r="156" spans="1:18" s="159" customFormat="1" ht="15" customHeight="1">
      <c r="A156" s="92" t="s">
        <v>198</v>
      </c>
      <c r="B156" s="92" t="s">
        <v>198</v>
      </c>
      <c r="C156" s="92" t="s">
        <v>201</v>
      </c>
      <c r="D156" s="157">
        <v>0.5</v>
      </c>
      <c r="E156" s="92">
        <v>1</v>
      </c>
      <c r="F156" s="92">
        <v>0</v>
      </c>
      <c r="G156" s="92">
        <v>0</v>
      </c>
      <c r="H156" s="158">
        <v>0</v>
      </c>
      <c r="I156" s="159" t="str">
        <f t="shared" si="40"/>
        <v>0</v>
      </c>
      <c r="J156" s="159" t="str">
        <f t="shared" si="34"/>
        <v>6</v>
      </c>
      <c r="K156" s="159" t="str">
        <f t="shared" si="41"/>
        <v>1</v>
      </c>
      <c r="L156" s="159" t="str">
        <f t="shared" si="35"/>
        <v>0</v>
      </c>
      <c r="M156" s="159" t="str">
        <f t="shared" si="36"/>
        <v>11</v>
      </c>
      <c r="N156" s="159" t="str">
        <f t="shared" si="37"/>
        <v>0</v>
      </c>
      <c r="O156" s="159">
        <f t="shared" si="38"/>
        <v>25</v>
      </c>
      <c r="P156" s="159">
        <f t="shared" si="39"/>
        <v>43</v>
      </c>
      <c r="Q156" s="174">
        <v>51</v>
      </c>
      <c r="R156" s="92" t="s">
        <v>201</v>
      </c>
    </row>
    <row r="157" spans="1:18" s="159" customFormat="1" ht="15" customHeight="1">
      <c r="A157" s="92" t="s">
        <v>202</v>
      </c>
      <c r="B157" s="92" t="s">
        <v>203</v>
      </c>
      <c r="C157" s="92" t="s">
        <v>204</v>
      </c>
      <c r="D157" s="157">
        <v>0.5</v>
      </c>
      <c r="E157" s="92">
        <v>1</v>
      </c>
      <c r="F157" s="92">
        <v>0</v>
      </c>
      <c r="G157" s="92">
        <v>0</v>
      </c>
      <c r="H157" s="158">
        <v>0</v>
      </c>
      <c r="I157" s="159" t="str">
        <f t="shared" si="40"/>
        <v>0</v>
      </c>
      <c r="J157" s="159" t="str">
        <f t="shared" si="34"/>
        <v>6</v>
      </c>
      <c r="K157" s="159" t="str">
        <f t="shared" si="41"/>
        <v>1</v>
      </c>
      <c r="L157" s="159" t="str">
        <f t="shared" si="35"/>
        <v>0</v>
      </c>
      <c r="M157" s="159" t="str">
        <f t="shared" si="36"/>
        <v>11</v>
      </c>
      <c r="N157" s="159" t="str">
        <f t="shared" si="37"/>
        <v>0</v>
      </c>
      <c r="O157" s="159">
        <f t="shared" si="38"/>
        <v>25</v>
      </c>
      <c r="P157" s="159">
        <f t="shared" si="39"/>
        <v>43</v>
      </c>
      <c r="Q157" s="174">
        <v>51</v>
      </c>
      <c r="R157" s="92" t="s">
        <v>204</v>
      </c>
    </row>
    <row r="158" spans="1:18" s="159" customFormat="1" ht="15" customHeight="1">
      <c r="A158" s="92" t="s">
        <v>39</v>
      </c>
      <c r="B158" s="92" t="s">
        <v>40</v>
      </c>
      <c r="C158" s="92" t="s">
        <v>205</v>
      </c>
      <c r="D158" s="157">
        <v>0.62</v>
      </c>
      <c r="E158" s="92">
        <v>0</v>
      </c>
      <c r="F158" s="92">
        <v>0</v>
      </c>
      <c r="G158" s="92">
        <v>0</v>
      </c>
      <c r="H158" s="158">
        <v>1</v>
      </c>
      <c r="I158" s="159" t="str">
        <f t="shared" si="40"/>
        <v>6</v>
      </c>
      <c r="J158" s="159" t="str">
        <f t="shared" si="34"/>
        <v>0</v>
      </c>
      <c r="K158" s="159" t="str">
        <f t="shared" si="41"/>
        <v>6</v>
      </c>
      <c r="L158" s="159" t="str">
        <f t="shared" si="35"/>
        <v>0</v>
      </c>
      <c r="M158" s="159" t="str">
        <f t="shared" si="36"/>
        <v>0</v>
      </c>
      <c r="N158" s="159" t="str">
        <f t="shared" si="37"/>
        <v>0</v>
      </c>
      <c r="O158" s="159">
        <f t="shared" si="38"/>
        <v>31</v>
      </c>
      <c r="P158" s="159">
        <f t="shared" si="39"/>
        <v>43</v>
      </c>
      <c r="Q158" s="174">
        <v>51</v>
      </c>
      <c r="R158" s="92" t="s">
        <v>205</v>
      </c>
    </row>
    <row r="159" spans="1:18" s="159" customFormat="1" ht="15" customHeight="1">
      <c r="A159" s="92" t="s">
        <v>39</v>
      </c>
      <c r="B159" s="92" t="s">
        <v>40</v>
      </c>
      <c r="C159" s="92" t="s">
        <v>206</v>
      </c>
      <c r="D159" s="157">
        <v>0.62</v>
      </c>
      <c r="E159" s="92">
        <v>0</v>
      </c>
      <c r="F159" s="92">
        <v>0</v>
      </c>
      <c r="G159" s="92">
        <v>0</v>
      </c>
      <c r="H159" s="158">
        <v>1</v>
      </c>
      <c r="I159" s="159" t="str">
        <f t="shared" si="40"/>
        <v>6</v>
      </c>
      <c r="J159" s="159" t="str">
        <f t="shared" si="34"/>
        <v>0</v>
      </c>
      <c r="K159" s="159" t="str">
        <f t="shared" si="41"/>
        <v>6</v>
      </c>
      <c r="L159" s="159" t="str">
        <f t="shared" si="35"/>
        <v>0</v>
      </c>
      <c r="M159" s="159" t="str">
        <f t="shared" si="36"/>
        <v>0</v>
      </c>
      <c r="N159" s="159" t="str">
        <f t="shared" si="37"/>
        <v>0</v>
      </c>
      <c r="O159" s="159">
        <f t="shared" si="38"/>
        <v>31</v>
      </c>
      <c r="P159" s="159">
        <f t="shared" si="39"/>
        <v>43</v>
      </c>
      <c r="Q159" s="174">
        <v>51</v>
      </c>
      <c r="R159" s="92" t="s">
        <v>206</v>
      </c>
    </row>
    <row r="160" spans="1:18" s="159" customFormat="1" ht="15" customHeight="1">
      <c r="A160" s="92" t="s">
        <v>24</v>
      </c>
      <c r="B160" s="92" t="s">
        <v>25</v>
      </c>
      <c r="C160" s="92" t="s">
        <v>207</v>
      </c>
      <c r="D160" s="157">
        <v>0.2</v>
      </c>
      <c r="E160" s="92">
        <v>0</v>
      </c>
      <c r="F160" s="92">
        <v>1</v>
      </c>
      <c r="G160" s="92">
        <v>1</v>
      </c>
      <c r="H160" s="158">
        <v>1</v>
      </c>
      <c r="I160" s="159" t="str">
        <f t="shared" si="40"/>
        <v>6</v>
      </c>
      <c r="J160" s="159" t="str">
        <f t="shared" si="34"/>
        <v>0</v>
      </c>
      <c r="K160" s="159" t="str">
        <f t="shared" si="41"/>
        <v>6</v>
      </c>
      <c r="L160" s="159" t="str">
        <f t="shared" si="35"/>
        <v>7</v>
      </c>
      <c r="M160" s="159" t="str">
        <f t="shared" si="36"/>
        <v>0</v>
      </c>
      <c r="N160" s="159" t="str">
        <f t="shared" si="37"/>
        <v>14</v>
      </c>
      <c r="O160" s="159">
        <f t="shared" si="38"/>
        <v>10</v>
      </c>
      <c r="P160" s="159">
        <f t="shared" si="39"/>
        <v>43</v>
      </c>
      <c r="Q160" s="174">
        <v>51</v>
      </c>
      <c r="R160" s="92" t="s">
        <v>207</v>
      </c>
    </row>
    <row r="161" spans="1:18" s="159" customFormat="1" ht="15" customHeight="1">
      <c r="A161" s="92" t="s">
        <v>37</v>
      </c>
      <c r="B161" s="92" t="s">
        <v>37</v>
      </c>
      <c r="C161" s="92" t="s">
        <v>208</v>
      </c>
      <c r="D161" s="157">
        <v>0.49</v>
      </c>
      <c r="E161" s="92">
        <v>1</v>
      </c>
      <c r="F161" s="92">
        <v>0</v>
      </c>
      <c r="G161" s="92">
        <v>0</v>
      </c>
      <c r="H161" s="158">
        <v>0</v>
      </c>
      <c r="I161" s="159" t="str">
        <f t="shared" si="40"/>
        <v>0</v>
      </c>
      <c r="J161" s="159" t="str">
        <f t="shared" si="34"/>
        <v>6</v>
      </c>
      <c r="K161" s="159" t="str">
        <f t="shared" si="41"/>
        <v>1</v>
      </c>
      <c r="L161" s="159" t="str">
        <f t="shared" si="35"/>
        <v>0</v>
      </c>
      <c r="M161" s="159" t="str">
        <f t="shared" si="36"/>
        <v>11</v>
      </c>
      <c r="N161" s="159" t="str">
        <f t="shared" si="37"/>
        <v>0</v>
      </c>
      <c r="O161" s="159">
        <f t="shared" si="38"/>
        <v>24.5</v>
      </c>
      <c r="P161" s="159">
        <f t="shared" si="39"/>
        <v>42.5</v>
      </c>
      <c r="Q161" s="174">
        <v>52</v>
      </c>
      <c r="R161" s="92" t="s">
        <v>208</v>
      </c>
    </row>
    <row r="162" spans="1:18" s="159" customFormat="1" ht="15" customHeight="1">
      <c r="A162" s="92" t="s">
        <v>37</v>
      </c>
      <c r="B162" s="92" t="s">
        <v>37</v>
      </c>
      <c r="C162" s="92" t="s">
        <v>209</v>
      </c>
      <c r="D162" s="157">
        <v>0.48</v>
      </c>
      <c r="E162" s="92">
        <v>1</v>
      </c>
      <c r="F162" s="92">
        <v>0</v>
      </c>
      <c r="G162" s="92">
        <v>0</v>
      </c>
      <c r="H162" s="158">
        <v>0</v>
      </c>
      <c r="I162" s="159" t="str">
        <f t="shared" si="40"/>
        <v>0</v>
      </c>
      <c r="J162" s="159" t="str">
        <f t="shared" si="34"/>
        <v>6</v>
      </c>
      <c r="K162" s="159" t="str">
        <f t="shared" si="41"/>
        <v>1</v>
      </c>
      <c r="L162" s="159" t="str">
        <f t="shared" si="35"/>
        <v>0</v>
      </c>
      <c r="M162" s="159" t="str">
        <f t="shared" si="36"/>
        <v>11</v>
      </c>
      <c r="N162" s="159" t="str">
        <f t="shared" si="37"/>
        <v>0</v>
      </c>
      <c r="O162" s="159">
        <f t="shared" si="38"/>
        <v>24</v>
      </c>
      <c r="P162" s="159">
        <f t="shared" ref="P162:P166" si="42">O162+I162+J162+K162+L162+M162+N162</f>
        <v>42</v>
      </c>
      <c r="Q162" s="174">
        <v>53</v>
      </c>
      <c r="R162" s="92" t="s">
        <v>209</v>
      </c>
    </row>
    <row r="163" spans="1:18" s="174" customFormat="1" ht="15" customHeight="1">
      <c r="A163" s="163" t="s">
        <v>24</v>
      </c>
      <c r="B163" s="163" t="s">
        <v>25</v>
      </c>
      <c r="C163" s="163" t="s">
        <v>210</v>
      </c>
      <c r="D163" s="164">
        <v>0.25</v>
      </c>
      <c r="E163" s="163">
        <v>1</v>
      </c>
      <c r="F163" s="163">
        <v>0</v>
      </c>
      <c r="G163" s="163">
        <v>0</v>
      </c>
      <c r="H163" s="165">
        <v>1</v>
      </c>
      <c r="I163" s="160" t="str">
        <f t="shared" si="40"/>
        <v>6</v>
      </c>
      <c r="J163" s="160" t="str">
        <f t="shared" si="34"/>
        <v>6</v>
      </c>
      <c r="K163" s="160" t="str">
        <f t="shared" si="41"/>
        <v>6</v>
      </c>
      <c r="L163" s="160" t="str">
        <f t="shared" si="35"/>
        <v>0</v>
      </c>
      <c r="M163" s="160" t="str">
        <f t="shared" si="36"/>
        <v>11</v>
      </c>
      <c r="N163" s="160" t="str">
        <f t="shared" si="37"/>
        <v>0</v>
      </c>
      <c r="O163" s="160">
        <f t="shared" si="38"/>
        <v>12.5</v>
      </c>
      <c r="P163" s="160">
        <f t="shared" si="42"/>
        <v>41.5</v>
      </c>
      <c r="Q163" s="174">
        <v>54</v>
      </c>
      <c r="R163" s="163" t="s">
        <v>210</v>
      </c>
    </row>
    <row r="164" spans="1:18" s="174" customFormat="1" ht="15" customHeight="1">
      <c r="A164" s="163" t="s">
        <v>24</v>
      </c>
      <c r="B164" s="163" t="s">
        <v>25</v>
      </c>
      <c r="C164" s="163" t="s">
        <v>211</v>
      </c>
      <c r="D164" s="164">
        <v>0.25</v>
      </c>
      <c r="E164" s="163">
        <v>1</v>
      </c>
      <c r="F164" s="163">
        <v>0</v>
      </c>
      <c r="G164" s="163">
        <v>0</v>
      </c>
      <c r="H164" s="165">
        <v>1</v>
      </c>
      <c r="I164" s="160" t="str">
        <f t="shared" si="40"/>
        <v>6</v>
      </c>
      <c r="J164" s="160" t="str">
        <f t="shared" si="34"/>
        <v>6</v>
      </c>
      <c r="K164" s="160" t="str">
        <f t="shared" si="41"/>
        <v>6</v>
      </c>
      <c r="L164" s="160" t="str">
        <f t="shared" si="35"/>
        <v>0</v>
      </c>
      <c r="M164" s="160" t="str">
        <f t="shared" si="36"/>
        <v>11</v>
      </c>
      <c r="N164" s="160" t="str">
        <f t="shared" si="37"/>
        <v>0</v>
      </c>
      <c r="O164" s="160">
        <f t="shared" si="38"/>
        <v>12.5</v>
      </c>
      <c r="P164" s="160">
        <f t="shared" si="42"/>
        <v>41.5</v>
      </c>
      <c r="Q164" s="174">
        <v>54</v>
      </c>
      <c r="R164" s="163" t="s">
        <v>211</v>
      </c>
    </row>
    <row r="165" spans="1:18" s="159" customFormat="1" ht="15" customHeight="1">
      <c r="A165" s="92" t="s">
        <v>198</v>
      </c>
      <c r="B165" s="92" t="s">
        <v>198</v>
      </c>
      <c r="C165" s="92" t="s">
        <v>212</v>
      </c>
      <c r="D165" s="157">
        <v>0.45</v>
      </c>
      <c r="E165" s="92">
        <v>1</v>
      </c>
      <c r="F165" s="92">
        <v>0</v>
      </c>
      <c r="G165" s="92">
        <v>0</v>
      </c>
      <c r="H165" s="158">
        <v>0</v>
      </c>
      <c r="I165" s="159" t="str">
        <f t="shared" si="40"/>
        <v>0</v>
      </c>
      <c r="J165" s="159" t="str">
        <f t="shared" si="34"/>
        <v>6</v>
      </c>
      <c r="K165" s="159" t="str">
        <f t="shared" si="41"/>
        <v>1</v>
      </c>
      <c r="L165" s="159" t="str">
        <f t="shared" si="35"/>
        <v>0</v>
      </c>
      <c r="M165" s="159" t="str">
        <f t="shared" si="36"/>
        <v>11</v>
      </c>
      <c r="N165" s="159" t="str">
        <f t="shared" si="37"/>
        <v>0</v>
      </c>
      <c r="O165" s="159">
        <f t="shared" si="38"/>
        <v>22.5</v>
      </c>
      <c r="P165" s="159">
        <f t="shared" si="42"/>
        <v>40.5</v>
      </c>
      <c r="Q165" s="174">
        <v>55</v>
      </c>
      <c r="R165" s="92" t="s">
        <v>212</v>
      </c>
    </row>
    <row r="166" spans="1:18" s="159" customFormat="1" ht="15" customHeight="1">
      <c r="A166" s="92" t="s">
        <v>97</v>
      </c>
      <c r="B166" s="92" t="s">
        <v>98</v>
      </c>
      <c r="C166" s="92" t="s">
        <v>213</v>
      </c>
      <c r="D166" s="157">
        <v>0.4</v>
      </c>
      <c r="E166" s="92">
        <v>1</v>
      </c>
      <c r="F166" s="92">
        <v>0</v>
      </c>
      <c r="G166" s="92">
        <v>0</v>
      </c>
      <c r="H166" s="158">
        <v>0</v>
      </c>
      <c r="I166" s="159" t="str">
        <f t="shared" si="40"/>
        <v>0</v>
      </c>
      <c r="J166" s="159" t="str">
        <f t="shared" si="34"/>
        <v>6</v>
      </c>
      <c r="K166" s="159" t="str">
        <f t="shared" si="41"/>
        <v>1</v>
      </c>
      <c r="L166" s="159" t="str">
        <f t="shared" si="35"/>
        <v>0</v>
      </c>
      <c r="M166" s="159" t="str">
        <f t="shared" si="36"/>
        <v>11</v>
      </c>
      <c r="N166" s="159" t="str">
        <f t="shared" si="37"/>
        <v>0</v>
      </c>
      <c r="O166" s="159">
        <f t="shared" si="38"/>
        <v>20</v>
      </c>
      <c r="P166" s="159">
        <f t="shared" si="42"/>
        <v>38</v>
      </c>
      <c r="Q166" s="174">
        <v>56</v>
      </c>
      <c r="R166" s="92" t="s">
        <v>213</v>
      </c>
    </row>
    <row r="167" spans="1:18" s="159" customFormat="1" ht="15" customHeight="1">
      <c r="A167" s="92" t="s">
        <v>214</v>
      </c>
      <c r="B167" s="92" t="s">
        <v>214</v>
      </c>
      <c r="C167" s="92" t="s">
        <v>215</v>
      </c>
      <c r="D167" s="157">
        <v>0.3</v>
      </c>
      <c r="E167" s="92">
        <v>1</v>
      </c>
      <c r="F167" s="92">
        <v>0</v>
      </c>
      <c r="G167" s="92">
        <v>0</v>
      </c>
      <c r="H167" s="158">
        <v>0</v>
      </c>
      <c r="I167" s="159">
        <v>0</v>
      </c>
      <c r="J167" s="159">
        <v>6</v>
      </c>
      <c r="K167" s="159" t="str">
        <f t="shared" si="41"/>
        <v>1</v>
      </c>
      <c r="L167" s="159">
        <v>0</v>
      </c>
      <c r="M167" s="159">
        <v>11</v>
      </c>
      <c r="N167" s="159">
        <v>0</v>
      </c>
      <c r="O167" s="159">
        <v>17.5</v>
      </c>
      <c r="P167" s="159">
        <v>37.5</v>
      </c>
      <c r="Q167" s="174">
        <v>57</v>
      </c>
      <c r="R167" s="92" t="s">
        <v>215</v>
      </c>
    </row>
    <row r="168" spans="1:18" s="159" customFormat="1" ht="15" customHeight="1">
      <c r="A168" s="92" t="s">
        <v>33</v>
      </c>
      <c r="B168" s="92" t="s">
        <v>34</v>
      </c>
      <c r="C168" s="24" t="s">
        <v>216</v>
      </c>
      <c r="D168" s="157">
        <v>0.21</v>
      </c>
      <c r="E168" s="92">
        <v>0</v>
      </c>
      <c r="F168" s="92">
        <v>1</v>
      </c>
      <c r="G168" s="92">
        <v>1</v>
      </c>
      <c r="H168" s="158">
        <v>0.5</v>
      </c>
      <c r="I168" s="159" t="str">
        <f t="shared" ref="I168:I199" si="43">IF(H168=0,"0",IF(H168=0.5,"3","6"))</f>
        <v>3</v>
      </c>
      <c r="J168" s="159" t="str">
        <f t="shared" ref="J168:J231" si="44">IF(E168=1,"6","0")</f>
        <v>0</v>
      </c>
      <c r="K168" s="159" t="str">
        <f t="shared" si="41"/>
        <v>3</v>
      </c>
      <c r="L168" s="159" t="str">
        <f t="shared" ref="L168:L231" si="45">IF(G168=1,"7","0")</f>
        <v>7</v>
      </c>
      <c r="M168" s="159" t="str">
        <f t="shared" ref="M168:M231" si="46">IF(E168=1,"11","0")</f>
        <v>0</v>
      </c>
      <c r="N168" s="159" t="str">
        <f t="shared" ref="N168:N231" si="47">IF(F168=1,"14","0")</f>
        <v>14</v>
      </c>
      <c r="O168" s="159">
        <f t="shared" ref="O168:O231" si="48">(0.5*D168)*100</f>
        <v>10.5</v>
      </c>
      <c r="P168" s="159">
        <f t="shared" ref="P168:P231" si="49">O168+I168+J168+K168+L168+M168+N168</f>
        <v>37.5</v>
      </c>
      <c r="Q168" s="174">
        <v>57</v>
      </c>
      <c r="R168" s="24" t="s">
        <v>216</v>
      </c>
    </row>
    <row r="169" spans="1:18" s="159" customFormat="1" ht="15" customHeight="1">
      <c r="A169" s="92" t="s">
        <v>39</v>
      </c>
      <c r="B169" s="92" t="s">
        <v>42</v>
      </c>
      <c r="C169" s="92" t="s">
        <v>217</v>
      </c>
      <c r="D169" s="157">
        <v>0.37</v>
      </c>
      <c r="E169" s="92">
        <v>0</v>
      </c>
      <c r="F169" s="92">
        <v>0</v>
      </c>
      <c r="G169" s="92">
        <v>1</v>
      </c>
      <c r="H169" s="158">
        <v>1</v>
      </c>
      <c r="I169" s="159" t="str">
        <f t="shared" si="43"/>
        <v>6</v>
      </c>
      <c r="J169" s="159" t="str">
        <f t="shared" si="44"/>
        <v>0</v>
      </c>
      <c r="K169" s="159" t="str">
        <f t="shared" si="41"/>
        <v>6</v>
      </c>
      <c r="L169" s="159" t="str">
        <f t="shared" si="45"/>
        <v>7</v>
      </c>
      <c r="M169" s="159" t="str">
        <f t="shared" si="46"/>
        <v>0</v>
      </c>
      <c r="N169" s="159" t="str">
        <f t="shared" si="47"/>
        <v>0</v>
      </c>
      <c r="O169" s="159">
        <f t="shared" si="48"/>
        <v>18.5</v>
      </c>
      <c r="P169" s="159">
        <f t="shared" si="49"/>
        <v>37.5</v>
      </c>
      <c r="Q169" s="174">
        <v>57</v>
      </c>
      <c r="R169" s="92" t="s">
        <v>217</v>
      </c>
    </row>
    <row r="170" spans="1:18" s="159" customFormat="1" ht="15" customHeight="1">
      <c r="A170" s="92" t="s">
        <v>39</v>
      </c>
      <c r="B170" s="92" t="s">
        <v>42</v>
      </c>
      <c r="C170" s="92" t="s">
        <v>218</v>
      </c>
      <c r="D170" s="157">
        <v>0.37</v>
      </c>
      <c r="E170" s="92">
        <v>0</v>
      </c>
      <c r="F170" s="92">
        <v>0</v>
      </c>
      <c r="G170" s="92">
        <v>1</v>
      </c>
      <c r="H170" s="158">
        <v>1</v>
      </c>
      <c r="I170" s="159" t="str">
        <f t="shared" si="43"/>
        <v>6</v>
      </c>
      <c r="J170" s="159" t="str">
        <f t="shared" si="44"/>
        <v>0</v>
      </c>
      <c r="K170" s="159" t="str">
        <f t="shared" si="41"/>
        <v>6</v>
      </c>
      <c r="L170" s="159" t="str">
        <f t="shared" si="45"/>
        <v>7</v>
      </c>
      <c r="M170" s="159" t="str">
        <f t="shared" si="46"/>
        <v>0</v>
      </c>
      <c r="N170" s="159" t="str">
        <f t="shared" si="47"/>
        <v>0</v>
      </c>
      <c r="O170" s="159">
        <f t="shared" si="48"/>
        <v>18.5</v>
      </c>
      <c r="P170" s="159">
        <f t="shared" si="49"/>
        <v>37.5</v>
      </c>
      <c r="Q170" s="174">
        <v>57</v>
      </c>
      <c r="R170" s="92" t="s">
        <v>218</v>
      </c>
    </row>
    <row r="171" spans="1:18" s="159" customFormat="1" ht="15" customHeight="1">
      <c r="A171" s="92" t="s">
        <v>219</v>
      </c>
      <c r="B171" s="92" t="s">
        <v>220</v>
      </c>
      <c r="C171" s="92" t="s">
        <v>221</v>
      </c>
      <c r="D171" s="157">
        <v>0.1</v>
      </c>
      <c r="E171" s="92">
        <v>1</v>
      </c>
      <c r="F171" s="92">
        <v>1</v>
      </c>
      <c r="G171" s="92">
        <v>0</v>
      </c>
      <c r="H171" s="158">
        <v>0</v>
      </c>
      <c r="I171" s="159" t="str">
        <f t="shared" si="43"/>
        <v>0</v>
      </c>
      <c r="J171" s="159" t="str">
        <f t="shared" si="44"/>
        <v>6</v>
      </c>
      <c r="K171" s="159" t="str">
        <f t="shared" si="41"/>
        <v>1</v>
      </c>
      <c r="L171" s="159" t="str">
        <f t="shared" si="45"/>
        <v>0</v>
      </c>
      <c r="M171" s="159" t="str">
        <f t="shared" si="46"/>
        <v>11</v>
      </c>
      <c r="N171" s="159" t="str">
        <f t="shared" si="47"/>
        <v>14</v>
      </c>
      <c r="O171" s="159">
        <f t="shared" si="48"/>
        <v>5</v>
      </c>
      <c r="P171" s="159">
        <f t="shared" si="49"/>
        <v>37</v>
      </c>
      <c r="Q171" s="174">
        <v>58</v>
      </c>
      <c r="R171" s="92" t="s">
        <v>221</v>
      </c>
    </row>
    <row r="172" spans="1:18" s="159" customFormat="1" ht="15" customHeight="1">
      <c r="A172" s="92" t="s">
        <v>60</v>
      </c>
      <c r="B172" s="92" t="s">
        <v>60</v>
      </c>
      <c r="C172" s="92" t="s">
        <v>222</v>
      </c>
      <c r="D172" s="157">
        <v>0.4</v>
      </c>
      <c r="E172" s="92">
        <v>0</v>
      </c>
      <c r="F172" s="92">
        <v>1</v>
      </c>
      <c r="G172" s="92">
        <v>0</v>
      </c>
      <c r="H172" s="158">
        <v>0</v>
      </c>
      <c r="I172" s="159" t="str">
        <f t="shared" si="43"/>
        <v>0</v>
      </c>
      <c r="J172" s="159" t="str">
        <f t="shared" si="44"/>
        <v>0</v>
      </c>
      <c r="K172" s="159" t="str">
        <f t="shared" si="41"/>
        <v>1</v>
      </c>
      <c r="L172" s="159" t="str">
        <f t="shared" si="45"/>
        <v>0</v>
      </c>
      <c r="M172" s="159" t="str">
        <f t="shared" si="46"/>
        <v>0</v>
      </c>
      <c r="N172" s="159" t="str">
        <f t="shared" si="47"/>
        <v>14</v>
      </c>
      <c r="O172" s="159">
        <f t="shared" si="48"/>
        <v>20</v>
      </c>
      <c r="P172" s="159">
        <f t="shared" si="49"/>
        <v>35</v>
      </c>
      <c r="Q172" s="174">
        <v>59</v>
      </c>
      <c r="R172" s="92" t="s">
        <v>222</v>
      </c>
    </row>
    <row r="173" spans="1:18" s="159" customFormat="1" ht="15" customHeight="1">
      <c r="A173" s="92" t="s">
        <v>60</v>
      </c>
      <c r="B173" s="92" t="s">
        <v>61</v>
      </c>
      <c r="C173" s="92" t="s">
        <v>223</v>
      </c>
      <c r="D173" s="157">
        <v>0.4</v>
      </c>
      <c r="E173" s="92">
        <v>0</v>
      </c>
      <c r="F173" s="92">
        <v>1</v>
      </c>
      <c r="G173" s="92">
        <v>0</v>
      </c>
      <c r="H173" s="158">
        <v>0</v>
      </c>
      <c r="I173" s="159" t="str">
        <f t="shared" si="43"/>
        <v>0</v>
      </c>
      <c r="J173" s="159" t="str">
        <f t="shared" si="44"/>
        <v>0</v>
      </c>
      <c r="K173" s="159" t="str">
        <f t="shared" si="41"/>
        <v>1</v>
      </c>
      <c r="L173" s="159" t="str">
        <f t="shared" si="45"/>
        <v>0</v>
      </c>
      <c r="M173" s="159" t="str">
        <f t="shared" si="46"/>
        <v>0</v>
      </c>
      <c r="N173" s="159" t="str">
        <f t="shared" si="47"/>
        <v>14</v>
      </c>
      <c r="O173" s="159">
        <f t="shared" si="48"/>
        <v>20</v>
      </c>
      <c r="P173" s="159">
        <f t="shared" si="49"/>
        <v>35</v>
      </c>
      <c r="Q173" s="174">
        <v>59</v>
      </c>
      <c r="R173" s="92" t="s">
        <v>223</v>
      </c>
    </row>
    <row r="174" spans="1:18" s="159" customFormat="1" ht="15" customHeight="1">
      <c r="A174" s="92" t="s">
        <v>60</v>
      </c>
      <c r="B174" s="92" t="s">
        <v>61</v>
      </c>
      <c r="C174" s="92" t="s">
        <v>224</v>
      </c>
      <c r="D174" s="157">
        <v>0.4</v>
      </c>
      <c r="E174" s="92">
        <v>0</v>
      </c>
      <c r="F174" s="92">
        <v>1</v>
      </c>
      <c r="G174" s="92">
        <v>0</v>
      </c>
      <c r="H174" s="158">
        <v>0</v>
      </c>
      <c r="I174" s="159" t="str">
        <f t="shared" si="43"/>
        <v>0</v>
      </c>
      <c r="J174" s="159" t="str">
        <f t="shared" si="44"/>
        <v>0</v>
      </c>
      <c r="K174" s="159" t="str">
        <f t="shared" si="41"/>
        <v>1</v>
      </c>
      <c r="L174" s="159" t="str">
        <f t="shared" si="45"/>
        <v>0</v>
      </c>
      <c r="M174" s="159" t="str">
        <f t="shared" si="46"/>
        <v>0</v>
      </c>
      <c r="N174" s="159" t="str">
        <f t="shared" si="47"/>
        <v>14</v>
      </c>
      <c r="O174" s="159">
        <f t="shared" si="48"/>
        <v>20</v>
      </c>
      <c r="P174" s="159">
        <f t="shared" si="49"/>
        <v>35</v>
      </c>
      <c r="Q174" s="174">
        <v>59</v>
      </c>
      <c r="R174" s="92" t="s">
        <v>224</v>
      </c>
    </row>
    <row r="175" spans="1:18" s="159" customFormat="1" ht="15" customHeight="1">
      <c r="A175" s="175" t="s">
        <v>225</v>
      </c>
      <c r="B175" s="175" t="s">
        <v>226</v>
      </c>
      <c r="C175" s="175" t="s">
        <v>227</v>
      </c>
      <c r="D175" s="176">
        <v>0.32</v>
      </c>
      <c r="E175" s="175">
        <v>1</v>
      </c>
      <c r="F175" s="175">
        <v>0</v>
      </c>
      <c r="G175" s="175">
        <v>0</v>
      </c>
      <c r="H175" s="177">
        <v>0</v>
      </c>
      <c r="I175" s="162" t="str">
        <f t="shared" si="43"/>
        <v>0</v>
      </c>
      <c r="J175" s="162" t="str">
        <f t="shared" si="44"/>
        <v>6</v>
      </c>
      <c r="K175" s="162" t="str">
        <f t="shared" si="41"/>
        <v>1</v>
      </c>
      <c r="L175" s="162" t="str">
        <f t="shared" si="45"/>
        <v>0</v>
      </c>
      <c r="M175" s="162" t="str">
        <f t="shared" si="46"/>
        <v>11</v>
      </c>
      <c r="N175" s="162" t="str">
        <f t="shared" si="47"/>
        <v>0</v>
      </c>
      <c r="O175" s="162">
        <f t="shared" si="48"/>
        <v>16</v>
      </c>
      <c r="P175" s="162">
        <f t="shared" si="49"/>
        <v>34</v>
      </c>
      <c r="Q175" s="174">
        <v>60</v>
      </c>
      <c r="R175" s="175" t="s">
        <v>227</v>
      </c>
    </row>
    <row r="176" spans="1:18" s="159" customFormat="1" ht="15" customHeight="1">
      <c r="A176" s="92" t="s">
        <v>60</v>
      </c>
      <c r="B176" s="92" t="s">
        <v>61</v>
      </c>
      <c r="C176" s="92" t="s">
        <v>228</v>
      </c>
      <c r="D176" s="157">
        <v>0.3</v>
      </c>
      <c r="E176" s="92">
        <v>1</v>
      </c>
      <c r="F176" s="92">
        <v>0</v>
      </c>
      <c r="G176" s="92">
        <v>0</v>
      </c>
      <c r="H176" s="158">
        <v>0</v>
      </c>
      <c r="I176" s="159" t="str">
        <f t="shared" si="43"/>
        <v>0</v>
      </c>
      <c r="J176" s="159" t="str">
        <f t="shared" si="44"/>
        <v>6</v>
      </c>
      <c r="K176" s="159" t="str">
        <f t="shared" si="41"/>
        <v>1</v>
      </c>
      <c r="L176" s="159" t="str">
        <f t="shared" si="45"/>
        <v>0</v>
      </c>
      <c r="M176" s="159" t="str">
        <f t="shared" si="46"/>
        <v>11</v>
      </c>
      <c r="N176" s="159" t="str">
        <f t="shared" si="47"/>
        <v>0</v>
      </c>
      <c r="O176" s="159">
        <f t="shared" si="48"/>
        <v>15</v>
      </c>
      <c r="P176" s="159">
        <f t="shared" si="49"/>
        <v>33</v>
      </c>
      <c r="Q176" s="174">
        <v>61</v>
      </c>
      <c r="R176" s="92" t="s">
        <v>228</v>
      </c>
    </row>
    <row r="177" spans="1:18" s="159" customFormat="1" ht="15" customHeight="1">
      <c r="A177" s="92" t="s">
        <v>116</v>
      </c>
      <c r="B177" s="92" t="s">
        <v>117</v>
      </c>
      <c r="C177" s="92" t="s">
        <v>229</v>
      </c>
      <c r="D177" s="157">
        <v>0.3</v>
      </c>
      <c r="E177" s="92">
        <v>1</v>
      </c>
      <c r="F177" s="92">
        <v>0</v>
      </c>
      <c r="G177" s="92">
        <v>0</v>
      </c>
      <c r="H177" s="158">
        <v>0</v>
      </c>
      <c r="I177" s="159" t="str">
        <f t="shared" si="43"/>
        <v>0</v>
      </c>
      <c r="J177" s="159" t="str">
        <f t="shared" si="44"/>
        <v>6</v>
      </c>
      <c r="K177" s="159" t="str">
        <f t="shared" si="41"/>
        <v>1</v>
      </c>
      <c r="L177" s="159" t="str">
        <f t="shared" si="45"/>
        <v>0</v>
      </c>
      <c r="M177" s="159" t="str">
        <f t="shared" si="46"/>
        <v>11</v>
      </c>
      <c r="N177" s="159" t="str">
        <f t="shared" si="47"/>
        <v>0</v>
      </c>
      <c r="O177" s="159">
        <f t="shared" si="48"/>
        <v>15</v>
      </c>
      <c r="P177" s="159">
        <f t="shared" si="49"/>
        <v>33</v>
      </c>
      <c r="Q177" s="174">
        <v>61</v>
      </c>
      <c r="R177" s="92" t="s">
        <v>229</v>
      </c>
    </row>
    <row r="178" spans="1:18" s="159" customFormat="1" ht="15" customHeight="1">
      <c r="A178" s="92" t="s">
        <v>116</v>
      </c>
      <c r="B178" s="92" t="s">
        <v>117</v>
      </c>
      <c r="C178" s="92" t="s">
        <v>230</v>
      </c>
      <c r="D178" s="157">
        <v>0.3</v>
      </c>
      <c r="E178" s="92">
        <v>1</v>
      </c>
      <c r="F178" s="92">
        <v>0</v>
      </c>
      <c r="G178" s="92">
        <v>0</v>
      </c>
      <c r="H178" s="158">
        <v>0</v>
      </c>
      <c r="I178" s="159" t="str">
        <f t="shared" si="43"/>
        <v>0</v>
      </c>
      <c r="J178" s="159" t="str">
        <f t="shared" si="44"/>
        <v>6</v>
      </c>
      <c r="K178" s="159" t="str">
        <f t="shared" si="41"/>
        <v>1</v>
      </c>
      <c r="L178" s="159" t="str">
        <f t="shared" si="45"/>
        <v>0</v>
      </c>
      <c r="M178" s="159" t="str">
        <f t="shared" si="46"/>
        <v>11</v>
      </c>
      <c r="N178" s="159" t="str">
        <f t="shared" si="47"/>
        <v>0</v>
      </c>
      <c r="O178" s="159">
        <f t="shared" si="48"/>
        <v>15</v>
      </c>
      <c r="P178" s="159">
        <f t="shared" si="49"/>
        <v>33</v>
      </c>
      <c r="Q178" s="174">
        <v>61</v>
      </c>
      <c r="R178" s="92" t="s">
        <v>230</v>
      </c>
    </row>
    <row r="179" spans="1:18" s="159" customFormat="1" ht="15" customHeight="1">
      <c r="A179" s="175" t="s">
        <v>24</v>
      </c>
      <c r="B179" s="175" t="s">
        <v>25</v>
      </c>
      <c r="C179" s="175" t="s">
        <v>231</v>
      </c>
      <c r="D179" s="176">
        <v>0.28000000000000003</v>
      </c>
      <c r="E179" s="175">
        <v>0</v>
      </c>
      <c r="F179" s="175">
        <v>0</v>
      </c>
      <c r="G179" s="175">
        <v>1</v>
      </c>
      <c r="H179" s="177">
        <v>1</v>
      </c>
      <c r="I179" s="162" t="str">
        <f t="shared" si="43"/>
        <v>6</v>
      </c>
      <c r="J179" s="162" t="str">
        <f t="shared" si="44"/>
        <v>0</v>
      </c>
      <c r="K179" s="162" t="str">
        <f t="shared" si="41"/>
        <v>6</v>
      </c>
      <c r="L179" s="162" t="str">
        <f t="shared" si="45"/>
        <v>7</v>
      </c>
      <c r="M179" s="162" t="str">
        <f t="shared" si="46"/>
        <v>0</v>
      </c>
      <c r="N179" s="162" t="str">
        <f t="shared" si="47"/>
        <v>0</v>
      </c>
      <c r="O179" s="162">
        <f t="shared" si="48"/>
        <v>14.000000000000002</v>
      </c>
      <c r="P179" s="162">
        <f t="shared" si="49"/>
        <v>33</v>
      </c>
      <c r="Q179" s="174">
        <v>61</v>
      </c>
      <c r="R179" s="175" t="s">
        <v>231</v>
      </c>
    </row>
    <row r="180" spans="1:18" s="174" customFormat="1" ht="15" customHeight="1">
      <c r="A180" s="163" t="s">
        <v>225</v>
      </c>
      <c r="B180" s="163" t="s">
        <v>226</v>
      </c>
      <c r="C180" s="163" t="s">
        <v>232</v>
      </c>
      <c r="D180" s="164">
        <v>0.3</v>
      </c>
      <c r="E180" s="163">
        <v>1</v>
      </c>
      <c r="F180" s="163">
        <v>0</v>
      </c>
      <c r="G180" s="163">
        <v>0</v>
      </c>
      <c r="H180" s="165">
        <v>0</v>
      </c>
      <c r="I180" s="160" t="str">
        <f t="shared" si="43"/>
        <v>0</v>
      </c>
      <c r="J180" s="160" t="str">
        <f t="shared" si="44"/>
        <v>6</v>
      </c>
      <c r="K180" s="160" t="str">
        <f t="shared" si="41"/>
        <v>1</v>
      </c>
      <c r="L180" s="160" t="str">
        <f t="shared" si="45"/>
        <v>0</v>
      </c>
      <c r="M180" s="160" t="str">
        <f t="shared" si="46"/>
        <v>11</v>
      </c>
      <c r="N180" s="160" t="str">
        <f t="shared" si="47"/>
        <v>0</v>
      </c>
      <c r="O180" s="160">
        <f t="shared" si="48"/>
        <v>15</v>
      </c>
      <c r="P180" s="160">
        <f t="shared" si="49"/>
        <v>33</v>
      </c>
      <c r="Q180" s="174">
        <v>61</v>
      </c>
      <c r="R180" s="163" t="s">
        <v>232</v>
      </c>
    </row>
    <row r="181" spans="1:18" s="174" customFormat="1" ht="15" customHeight="1">
      <c r="A181" s="180" t="s">
        <v>60</v>
      </c>
      <c r="B181" s="180" t="s">
        <v>60</v>
      </c>
      <c r="C181" s="180" t="s">
        <v>233</v>
      </c>
      <c r="D181" s="181">
        <v>0.35</v>
      </c>
      <c r="E181" s="180">
        <v>0</v>
      </c>
      <c r="F181" s="180">
        <v>1</v>
      </c>
      <c r="G181" s="180">
        <v>0</v>
      </c>
      <c r="H181" s="182">
        <v>0</v>
      </c>
      <c r="I181" s="174" t="str">
        <f t="shared" si="43"/>
        <v>0</v>
      </c>
      <c r="J181" s="174" t="str">
        <f t="shared" si="44"/>
        <v>0</v>
      </c>
      <c r="K181" s="174" t="str">
        <f t="shared" si="41"/>
        <v>1</v>
      </c>
      <c r="L181" s="174" t="str">
        <f t="shared" si="45"/>
        <v>0</v>
      </c>
      <c r="M181" s="174" t="str">
        <f t="shared" si="46"/>
        <v>0</v>
      </c>
      <c r="N181" s="174" t="str">
        <f t="shared" si="47"/>
        <v>14</v>
      </c>
      <c r="O181" s="174">
        <f t="shared" si="48"/>
        <v>17.5</v>
      </c>
      <c r="P181" s="174">
        <f t="shared" si="49"/>
        <v>32.5</v>
      </c>
      <c r="Q181" s="174">
        <v>62</v>
      </c>
      <c r="R181" s="180" t="s">
        <v>233</v>
      </c>
    </row>
    <row r="182" spans="1:18" s="174" customFormat="1" ht="15" customHeight="1">
      <c r="A182" s="163" t="s">
        <v>225</v>
      </c>
      <c r="B182" s="163" t="s">
        <v>226</v>
      </c>
      <c r="C182" s="163" t="s">
        <v>234</v>
      </c>
      <c r="D182" s="164">
        <v>0.28000000000000003</v>
      </c>
      <c r="E182" s="163">
        <v>1</v>
      </c>
      <c r="F182" s="163">
        <v>0</v>
      </c>
      <c r="G182" s="163">
        <v>0</v>
      </c>
      <c r="H182" s="165">
        <v>0</v>
      </c>
      <c r="I182" s="160" t="str">
        <f t="shared" si="43"/>
        <v>0</v>
      </c>
      <c r="J182" s="160" t="str">
        <f t="shared" si="44"/>
        <v>6</v>
      </c>
      <c r="K182" s="160" t="str">
        <f t="shared" si="41"/>
        <v>1</v>
      </c>
      <c r="L182" s="160" t="str">
        <f t="shared" si="45"/>
        <v>0</v>
      </c>
      <c r="M182" s="160" t="str">
        <f t="shared" si="46"/>
        <v>11</v>
      </c>
      <c r="N182" s="160" t="str">
        <f t="shared" si="47"/>
        <v>0</v>
      </c>
      <c r="O182" s="160">
        <f t="shared" si="48"/>
        <v>14.000000000000002</v>
      </c>
      <c r="P182" s="160">
        <f t="shared" si="49"/>
        <v>32</v>
      </c>
      <c r="Q182" s="174">
        <v>63</v>
      </c>
      <c r="R182" s="163" t="s">
        <v>234</v>
      </c>
    </row>
    <row r="183" spans="1:18" s="174" customFormat="1" ht="15" customHeight="1">
      <c r="A183" s="183" t="s">
        <v>225</v>
      </c>
      <c r="B183" s="183" t="s">
        <v>226</v>
      </c>
      <c r="C183" s="183" t="s">
        <v>235</v>
      </c>
      <c r="D183" s="184">
        <v>0.27</v>
      </c>
      <c r="E183" s="183">
        <v>1</v>
      </c>
      <c r="F183" s="183">
        <v>0</v>
      </c>
      <c r="G183" s="183">
        <v>0</v>
      </c>
      <c r="H183" s="185">
        <v>0</v>
      </c>
      <c r="I183" s="167" t="str">
        <f t="shared" si="43"/>
        <v>0</v>
      </c>
      <c r="J183" s="167" t="str">
        <f t="shared" si="44"/>
        <v>6</v>
      </c>
      <c r="K183" s="160" t="str">
        <f t="shared" ref="K183:K210" si="50">IF(H183=0,"1",IF(H183=0.5,"3","6"))</f>
        <v>1</v>
      </c>
      <c r="L183" s="167" t="str">
        <f t="shared" si="45"/>
        <v>0</v>
      </c>
      <c r="M183" s="167" t="str">
        <f t="shared" si="46"/>
        <v>11</v>
      </c>
      <c r="N183" s="167" t="str">
        <f t="shared" si="47"/>
        <v>0</v>
      </c>
      <c r="O183" s="167">
        <f t="shared" si="48"/>
        <v>13.5</v>
      </c>
      <c r="P183" s="167">
        <f t="shared" si="49"/>
        <v>31.5</v>
      </c>
      <c r="Q183" s="174">
        <v>64</v>
      </c>
      <c r="R183" s="183" t="s">
        <v>235</v>
      </c>
    </row>
    <row r="184" spans="1:18" s="159" customFormat="1" ht="15" customHeight="1">
      <c r="A184" s="92" t="s">
        <v>116</v>
      </c>
      <c r="B184" s="92" t="s">
        <v>117</v>
      </c>
      <c r="C184" s="92" t="s">
        <v>236</v>
      </c>
      <c r="D184" s="157">
        <v>0.25</v>
      </c>
      <c r="E184" s="92">
        <v>1</v>
      </c>
      <c r="F184" s="92">
        <v>0</v>
      </c>
      <c r="G184" s="92">
        <v>0</v>
      </c>
      <c r="H184" s="158">
        <v>0</v>
      </c>
      <c r="I184" s="159" t="str">
        <f t="shared" si="43"/>
        <v>0</v>
      </c>
      <c r="J184" s="159" t="str">
        <f t="shared" si="44"/>
        <v>6</v>
      </c>
      <c r="K184" s="159" t="str">
        <f t="shared" si="50"/>
        <v>1</v>
      </c>
      <c r="L184" s="159" t="str">
        <f t="shared" si="45"/>
        <v>0</v>
      </c>
      <c r="M184" s="159" t="str">
        <f t="shared" si="46"/>
        <v>11</v>
      </c>
      <c r="N184" s="159" t="str">
        <f t="shared" si="47"/>
        <v>0</v>
      </c>
      <c r="O184" s="159">
        <f t="shared" si="48"/>
        <v>12.5</v>
      </c>
      <c r="P184" s="159">
        <f t="shared" si="49"/>
        <v>30.5</v>
      </c>
      <c r="Q184" s="174">
        <v>65</v>
      </c>
      <c r="R184" s="92" t="s">
        <v>236</v>
      </c>
    </row>
    <row r="185" spans="1:18" s="159" customFormat="1" ht="15" customHeight="1">
      <c r="A185" s="92" t="s">
        <v>97</v>
      </c>
      <c r="B185" s="92" t="s">
        <v>237</v>
      </c>
      <c r="C185" s="92" t="s">
        <v>238</v>
      </c>
      <c r="D185" s="157">
        <v>0.25</v>
      </c>
      <c r="E185" s="92">
        <v>1</v>
      </c>
      <c r="F185" s="92">
        <v>0</v>
      </c>
      <c r="G185" s="92">
        <v>0</v>
      </c>
      <c r="H185" s="158">
        <v>0</v>
      </c>
      <c r="I185" s="159" t="str">
        <f t="shared" si="43"/>
        <v>0</v>
      </c>
      <c r="J185" s="159" t="str">
        <f t="shared" si="44"/>
        <v>6</v>
      </c>
      <c r="K185" s="159" t="str">
        <f t="shared" si="50"/>
        <v>1</v>
      </c>
      <c r="L185" s="159" t="str">
        <f t="shared" si="45"/>
        <v>0</v>
      </c>
      <c r="M185" s="159" t="str">
        <f t="shared" si="46"/>
        <v>11</v>
      </c>
      <c r="N185" s="159" t="str">
        <f t="shared" si="47"/>
        <v>0</v>
      </c>
      <c r="O185" s="159">
        <f t="shared" si="48"/>
        <v>12.5</v>
      </c>
      <c r="P185" s="159">
        <f t="shared" si="49"/>
        <v>30.5</v>
      </c>
      <c r="Q185" s="174">
        <v>65</v>
      </c>
      <c r="R185" s="92" t="s">
        <v>238</v>
      </c>
    </row>
    <row r="186" spans="1:18" s="159" customFormat="1" ht="15" customHeight="1">
      <c r="A186" s="175" t="s">
        <v>225</v>
      </c>
      <c r="B186" s="175" t="s">
        <v>226</v>
      </c>
      <c r="C186" s="175" t="s">
        <v>239</v>
      </c>
      <c r="D186" s="176">
        <v>0.25</v>
      </c>
      <c r="E186" s="175">
        <v>1</v>
      </c>
      <c r="F186" s="175">
        <v>0</v>
      </c>
      <c r="G186" s="175">
        <v>0</v>
      </c>
      <c r="H186" s="177">
        <v>0</v>
      </c>
      <c r="I186" s="162" t="str">
        <f t="shared" si="43"/>
        <v>0</v>
      </c>
      <c r="J186" s="162" t="str">
        <f t="shared" si="44"/>
        <v>6</v>
      </c>
      <c r="K186" s="162" t="str">
        <f t="shared" si="50"/>
        <v>1</v>
      </c>
      <c r="L186" s="162" t="str">
        <f t="shared" si="45"/>
        <v>0</v>
      </c>
      <c r="M186" s="162" t="str">
        <f t="shared" si="46"/>
        <v>11</v>
      </c>
      <c r="N186" s="162" t="str">
        <f t="shared" si="47"/>
        <v>0</v>
      </c>
      <c r="O186" s="162">
        <f t="shared" si="48"/>
        <v>12.5</v>
      </c>
      <c r="P186" s="162">
        <f t="shared" si="49"/>
        <v>30.5</v>
      </c>
      <c r="Q186" s="174">
        <v>65</v>
      </c>
      <c r="R186" s="175" t="s">
        <v>239</v>
      </c>
    </row>
    <row r="187" spans="1:18" s="159" customFormat="1" ht="15" customHeight="1">
      <c r="A187" s="92" t="s">
        <v>29</v>
      </c>
      <c r="B187" s="92" t="s">
        <v>30</v>
      </c>
      <c r="C187" s="92" t="s">
        <v>240</v>
      </c>
      <c r="D187" s="157">
        <v>0.3</v>
      </c>
      <c r="E187" s="92">
        <v>0</v>
      </c>
      <c r="F187" s="92">
        <v>1</v>
      </c>
      <c r="G187" s="92">
        <v>0</v>
      </c>
      <c r="H187" s="158">
        <v>0</v>
      </c>
      <c r="I187" s="159" t="str">
        <f t="shared" si="43"/>
        <v>0</v>
      </c>
      <c r="J187" s="159" t="str">
        <f t="shared" si="44"/>
        <v>0</v>
      </c>
      <c r="K187" s="159" t="str">
        <f t="shared" si="50"/>
        <v>1</v>
      </c>
      <c r="L187" s="159" t="str">
        <f t="shared" si="45"/>
        <v>0</v>
      </c>
      <c r="M187" s="159" t="str">
        <f t="shared" si="46"/>
        <v>0</v>
      </c>
      <c r="N187" s="159" t="str">
        <f t="shared" si="47"/>
        <v>14</v>
      </c>
      <c r="O187" s="159">
        <f t="shared" si="48"/>
        <v>15</v>
      </c>
      <c r="P187" s="159">
        <f t="shared" si="49"/>
        <v>30</v>
      </c>
      <c r="Q187" s="174">
        <v>66</v>
      </c>
      <c r="R187" s="92" t="s">
        <v>240</v>
      </c>
    </row>
    <row r="188" spans="1:18" s="159" customFormat="1" ht="15" customHeight="1">
      <c r="A188" s="92" t="s">
        <v>39</v>
      </c>
      <c r="B188" s="92" t="s">
        <v>40</v>
      </c>
      <c r="C188" s="92" t="s">
        <v>241</v>
      </c>
      <c r="D188" s="157">
        <v>0.2</v>
      </c>
      <c r="E188" s="92">
        <v>0</v>
      </c>
      <c r="F188" s="92">
        <v>0</v>
      </c>
      <c r="G188" s="92">
        <v>1</v>
      </c>
      <c r="H188" s="158">
        <v>1</v>
      </c>
      <c r="I188" s="159" t="str">
        <f t="shared" si="43"/>
        <v>6</v>
      </c>
      <c r="J188" s="159" t="str">
        <f t="shared" si="44"/>
        <v>0</v>
      </c>
      <c r="K188" s="159" t="str">
        <f t="shared" si="50"/>
        <v>6</v>
      </c>
      <c r="L188" s="159" t="str">
        <f t="shared" si="45"/>
        <v>7</v>
      </c>
      <c r="M188" s="159" t="str">
        <f t="shared" si="46"/>
        <v>0</v>
      </c>
      <c r="N188" s="159" t="str">
        <f t="shared" si="47"/>
        <v>0</v>
      </c>
      <c r="O188" s="159">
        <f t="shared" si="48"/>
        <v>10</v>
      </c>
      <c r="P188" s="159">
        <f t="shared" si="49"/>
        <v>29</v>
      </c>
      <c r="Q188" s="174">
        <v>67</v>
      </c>
      <c r="R188" s="92" t="s">
        <v>241</v>
      </c>
    </row>
    <row r="189" spans="1:18" s="159" customFormat="1" ht="15" customHeight="1">
      <c r="A189" s="92" t="s">
        <v>24</v>
      </c>
      <c r="B189" s="92" t="s">
        <v>25</v>
      </c>
      <c r="C189" s="92" t="s">
        <v>242</v>
      </c>
      <c r="D189" s="157">
        <v>0.2</v>
      </c>
      <c r="E189" s="92">
        <v>0</v>
      </c>
      <c r="F189" s="92">
        <v>0</v>
      </c>
      <c r="G189" s="92">
        <v>1</v>
      </c>
      <c r="H189" s="158">
        <v>1</v>
      </c>
      <c r="I189" s="159" t="str">
        <f t="shared" si="43"/>
        <v>6</v>
      </c>
      <c r="J189" s="159" t="str">
        <f t="shared" si="44"/>
        <v>0</v>
      </c>
      <c r="K189" s="159" t="str">
        <f t="shared" si="50"/>
        <v>6</v>
      </c>
      <c r="L189" s="159" t="str">
        <f t="shared" si="45"/>
        <v>7</v>
      </c>
      <c r="M189" s="159" t="str">
        <f t="shared" si="46"/>
        <v>0</v>
      </c>
      <c r="N189" s="159" t="str">
        <f t="shared" si="47"/>
        <v>0</v>
      </c>
      <c r="O189" s="159">
        <f t="shared" si="48"/>
        <v>10</v>
      </c>
      <c r="P189" s="159">
        <f t="shared" si="49"/>
        <v>29</v>
      </c>
      <c r="Q189" s="174">
        <v>67</v>
      </c>
      <c r="R189" s="92" t="s">
        <v>242</v>
      </c>
    </row>
    <row r="190" spans="1:18" s="174" customFormat="1" ht="15" customHeight="1">
      <c r="A190" s="163" t="s">
        <v>24</v>
      </c>
      <c r="B190" s="163" t="s">
        <v>25</v>
      </c>
      <c r="C190" s="163" t="s">
        <v>243</v>
      </c>
      <c r="D190" s="164">
        <v>0.19</v>
      </c>
      <c r="E190" s="163">
        <v>0</v>
      </c>
      <c r="F190" s="163">
        <v>0</v>
      </c>
      <c r="G190" s="163">
        <v>1</v>
      </c>
      <c r="H190" s="165">
        <v>1</v>
      </c>
      <c r="I190" s="160" t="str">
        <f t="shared" si="43"/>
        <v>6</v>
      </c>
      <c r="J190" s="160" t="str">
        <f t="shared" si="44"/>
        <v>0</v>
      </c>
      <c r="K190" s="160" t="str">
        <f t="shared" si="50"/>
        <v>6</v>
      </c>
      <c r="L190" s="160" t="str">
        <f t="shared" si="45"/>
        <v>7</v>
      </c>
      <c r="M190" s="160" t="str">
        <f t="shared" si="46"/>
        <v>0</v>
      </c>
      <c r="N190" s="160" t="str">
        <f t="shared" si="47"/>
        <v>0</v>
      </c>
      <c r="O190" s="160">
        <f t="shared" si="48"/>
        <v>9.5</v>
      </c>
      <c r="P190" s="160">
        <f t="shared" si="49"/>
        <v>28.5</v>
      </c>
      <c r="Q190" s="174">
        <v>68</v>
      </c>
      <c r="R190" s="163" t="s">
        <v>243</v>
      </c>
    </row>
    <row r="191" spans="1:18" s="174" customFormat="1" ht="15" customHeight="1">
      <c r="A191" s="163" t="s">
        <v>225</v>
      </c>
      <c r="B191" s="163" t="s">
        <v>226</v>
      </c>
      <c r="C191" s="163" t="s">
        <v>244</v>
      </c>
      <c r="D191" s="164">
        <v>0.21</v>
      </c>
      <c r="E191" s="163">
        <v>1</v>
      </c>
      <c r="F191" s="163">
        <v>0</v>
      </c>
      <c r="G191" s="163">
        <v>0</v>
      </c>
      <c r="H191" s="165">
        <v>0</v>
      </c>
      <c r="I191" s="160" t="str">
        <f t="shared" si="43"/>
        <v>0</v>
      </c>
      <c r="J191" s="160" t="str">
        <f t="shared" si="44"/>
        <v>6</v>
      </c>
      <c r="K191" s="160" t="str">
        <f t="shared" si="50"/>
        <v>1</v>
      </c>
      <c r="L191" s="160" t="str">
        <f t="shared" si="45"/>
        <v>0</v>
      </c>
      <c r="M191" s="160" t="str">
        <f t="shared" si="46"/>
        <v>11</v>
      </c>
      <c r="N191" s="160" t="str">
        <f t="shared" si="47"/>
        <v>0</v>
      </c>
      <c r="O191" s="160">
        <f t="shared" si="48"/>
        <v>10.5</v>
      </c>
      <c r="P191" s="160">
        <f t="shared" si="49"/>
        <v>28.5</v>
      </c>
      <c r="Q191" s="174">
        <v>68</v>
      </c>
      <c r="R191" s="163" t="s">
        <v>244</v>
      </c>
    </row>
    <row r="192" spans="1:18" s="159" customFormat="1" ht="15" customHeight="1">
      <c r="A192" s="92" t="s">
        <v>214</v>
      </c>
      <c r="B192" s="92" t="s">
        <v>214</v>
      </c>
      <c r="C192" s="92" t="s">
        <v>245</v>
      </c>
      <c r="D192" s="157">
        <v>0.2</v>
      </c>
      <c r="E192" s="92">
        <v>1</v>
      </c>
      <c r="F192" s="92">
        <v>0</v>
      </c>
      <c r="G192" s="92">
        <v>0</v>
      </c>
      <c r="H192" s="158">
        <v>0</v>
      </c>
      <c r="I192" s="158" t="str">
        <f t="shared" si="43"/>
        <v>0</v>
      </c>
      <c r="J192" s="158" t="str">
        <f t="shared" si="44"/>
        <v>6</v>
      </c>
      <c r="K192" s="159" t="str">
        <f t="shared" si="50"/>
        <v>1</v>
      </c>
      <c r="L192" s="158" t="str">
        <f t="shared" si="45"/>
        <v>0</v>
      </c>
      <c r="M192" s="158" t="str">
        <f t="shared" si="46"/>
        <v>11</v>
      </c>
      <c r="N192" s="158" t="str">
        <f t="shared" si="47"/>
        <v>0</v>
      </c>
      <c r="O192" s="158">
        <f t="shared" si="48"/>
        <v>10</v>
      </c>
      <c r="P192" s="158">
        <f t="shared" si="49"/>
        <v>28</v>
      </c>
      <c r="Q192" s="174">
        <v>69</v>
      </c>
      <c r="R192" s="92" t="s">
        <v>245</v>
      </c>
    </row>
    <row r="193" spans="1:18" s="159" customFormat="1" ht="15" customHeight="1">
      <c r="A193" s="92" t="s">
        <v>60</v>
      </c>
      <c r="B193" s="92" t="s">
        <v>60</v>
      </c>
      <c r="C193" s="92" t="s">
        <v>246</v>
      </c>
      <c r="D193" s="157">
        <v>0.25</v>
      </c>
      <c r="E193" s="92">
        <v>0</v>
      </c>
      <c r="F193" s="92">
        <v>1</v>
      </c>
      <c r="G193" s="92">
        <v>0</v>
      </c>
      <c r="H193" s="158">
        <v>0</v>
      </c>
      <c r="I193" s="159" t="str">
        <f t="shared" si="43"/>
        <v>0</v>
      </c>
      <c r="J193" s="159" t="str">
        <f t="shared" si="44"/>
        <v>0</v>
      </c>
      <c r="K193" s="159" t="str">
        <f t="shared" si="50"/>
        <v>1</v>
      </c>
      <c r="L193" s="159" t="str">
        <f t="shared" si="45"/>
        <v>0</v>
      </c>
      <c r="M193" s="159" t="str">
        <f t="shared" si="46"/>
        <v>0</v>
      </c>
      <c r="N193" s="159" t="str">
        <f t="shared" si="47"/>
        <v>14</v>
      </c>
      <c r="O193" s="159">
        <f t="shared" si="48"/>
        <v>12.5</v>
      </c>
      <c r="P193" s="159">
        <f t="shared" si="49"/>
        <v>27.5</v>
      </c>
      <c r="Q193" s="174">
        <v>70</v>
      </c>
      <c r="R193" s="92" t="s">
        <v>246</v>
      </c>
    </row>
    <row r="194" spans="1:18" s="159" customFormat="1" ht="15" customHeight="1">
      <c r="A194" s="92" t="s">
        <v>97</v>
      </c>
      <c r="B194" s="92" t="s">
        <v>237</v>
      </c>
      <c r="C194" s="92" t="s">
        <v>247</v>
      </c>
      <c r="D194" s="157">
        <v>0.17</v>
      </c>
      <c r="E194" s="92">
        <v>1</v>
      </c>
      <c r="F194" s="92">
        <v>0</v>
      </c>
      <c r="G194" s="92">
        <v>0</v>
      </c>
      <c r="H194" s="158">
        <v>0</v>
      </c>
      <c r="I194" s="159" t="str">
        <f t="shared" si="43"/>
        <v>0</v>
      </c>
      <c r="J194" s="159" t="str">
        <f t="shared" si="44"/>
        <v>6</v>
      </c>
      <c r="K194" s="159" t="str">
        <f t="shared" si="50"/>
        <v>1</v>
      </c>
      <c r="L194" s="159" t="str">
        <f t="shared" si="45"/>
        <v>0</v>
      </c>
      <c r="M194" s="159" t="str">
        <f t="shared" si="46"/>
        <v>11</v>
      </c>
      <c r="N194" s="159" t="str">
        <f t="shared" si="47"/>
        <v>0</v>
      </c>
      <c r="O194" s="159">
        <f t="shared" si="48"/>
        <v>8.5</v>
      </c>
      <c r="P194" s="159">
        <f t="shared" si="49"/>
        <v>26.5</v>
      </c>
      <c r="Q194" s="174">
        <v>71</v>
      </c>
      <c r="R194" s="92" t="s">
        <v>247</v>
      </c>
    </row>
    <row r="195" spans="1:18" s="159" customFormat="1" ht="15" customHeight="1">
      <c r="A195" s="92" t="s">
        <v>24</v>
      </c>
      <c r="B195" s="92" t="s">
        <v>25</v>
      </c>
      <c r="C195" s="92" t="s">
        <v>248</v>
      </c>
      <c r="D195" s="157">
        <v>0.26</v>
      </c>
      <c r="E195" s="92">
        <v>0</v>
      </c>
      <c r="F195" s="92">
        <v>0</v>
      </c>
      <c r="G195" s="92">
        <v>0</v>
      </c>
      <c r="H195" s="158">
        <v>1</v>
      </c>
      <c r="I195" s="159" t="str">
        <f t="shared" si="43"/>
        <v>6</v>
      </c>
      <c r="J195" s="159" t="str">
        <f t="shared" si="44"/>
        <v>0</v>
      </c>
      <c r="K195" s="159" t="str">
        <f t="shared" si="50"/>
        <v>6</v>
      </c>
      <c r="L195" s="159" t="str">
        <f t="shared" si="45"/>
        <v>0</v>
      </c>
      <c r="M195" s="159" t="str">
        <f t="shared" si="46"/>
        <v>0</v>
      </c>
      <c r="N195" s="159" t="str">
        <f t="shared" si="47"/>
        <v>0</v>
      </c>
      <c r="O195" s="159">
        <f t="shared" si="48"/>
        <v>13</v>
      </c>
      <c r="P195" s="159">
        <f t="shared" si="49"/>
        <v>25</v>
      </c>
      <c r="Q195" s="174">
        <v>72</v>
      </c>
      <c r="R195" s="92" t="s">
        <v>248</v>
      </c>
    </row>
    <row r="196" spans="1:18" s="159" customFormat="1" ht="15" customHeight="1">
      <c r="A196" s="92" t="s">
        <v>60</v>
      </c>
      <c r="B196" s="92" t="s">
        <v>60</v>
      </c>
      <c r="C196" s="92" t="s">
        <v>249</v>
      </c>
      <c r="D196" s="157">
        <v>0.45</v>
      </c>
      <c r="E196" s="92">
        <v>0</v>
      </c>
      <c r="F196" s="92">
        <v>0</v>
      </c>
      <c r="G196" s="92">
        <v>0</v>
      </c>
      <c r="H196" s="158">
        <v>0</v>
      </c>
      <c r="I196" s="159" t="str">
        <f t="shared" si="43"/>
        <v>0</v>
      </c>
      <c r="J196" s="159" t="str">
        <f t="shared" si="44"/>
        <v>0</v>
      </c>
      <c r="K196" s="159" t="str">
        <f t="shared" si="50"/>
        <v>1</v>
      </c>
      <c r="L196" s="159" t="str">
        <f t="shared" si="45"/>
        <v>0</v>
      </c>
      <c r="M196" s="159" t="str">
        <f t="shared" si="46"/>
        <v>0</v>
      </c>
      <c r="N196" s="159" t="str">
        <f t="shared" si="47"/>
        <v>0</v>
      </c>
      <c r="O196" s="159">
        <f t="shared" si="48"/>
        <v>22.5</v>
      </c>
      <c r="P196" s="159">
        <f t="shared" si="49"/>
        <v>23.5</v>
      </c>
      <c r="Q196" s="174">
        <v>73</v>
      </c>
      <c r="R196" s="92" t="s">
        <v>249</v>
      </c>
    </row>
    <row r="197" spans="1:18" s="159" customFormat="1" ht="15" customHeight="1">
      <c r="A197" s="92" t="s">
        <v>219</v>
      </c>
      <c r="B197" s="92" t="s">
        <v>220</v>
      </c>
      <c r="C197" s="92" t="s">
        <v>250</v>
      </c>
      <c r="D197" s="157">
        <v>0.1</v>
      </c>
      <c r="E197" s="92">
        <v>1</v>
      </c>
      <c r="F197" s="92">
        <v>0</v>
      </c>
      <c r="G197" s="92">
        <v>0</v>
      </c>
      <c r="H197" s="158">
        <v>0</v>
      </c>
      <c r="I197" s="159" t="str">
        <f t="shared" si="43"/>
        <v>0</v>
      </c>
      <c r="J197" s="159" t="str">
        <f t="shared" si="44"/>
        <v>6</v>
      </c>
      <c r="K197" s="159" t="str">
        <f t="shared" si="50"/>
        <v>1</v>
      </c>
      <c r="L197" s="159" t="str">
        <f t="shared" si="45"/>
        <v>0</v>
      </c>
      <c r="M197" s="159" t="str">
        <f t="shared" si="46"/>
        <v>11</v>
      </c>
      <c r="N197" s="159" t="str">
        <f t="shared" si="47"/>
        <v>0</v>
      </c>
      <c r="O197" s="159">
        <f t="shared" si="48"/>
        <v>5</v>
      </c>
      <c r="P197" s="159">
        <f t="shared" si="49"/>
        <v>23</v>
      </c>
      <c r="Q197" s="174">
        <v>74</v>
      </c>
      <c r="R197" s="92" t="s">
        <v>250</v>
      </c>
    </row>
    <row r="198" spans="1:18" s="159" customFormat="1" ht="15" customHeight="1">
      <c r="A198" s="92" t="s">
        <v>219</v>
      </c>
      <c r="B198" s="92" t="s">
        <v>220</v>
      </c>
      <c r="C198" s="92" t="s">
        <v>251</v>
      </c>
      <c r="D198" s="157">
        <v>0.1</v>
      </c>
      <c r="E198" s="92">
        <v>1</v>
      </c>
      <c r="F198" s="92">
        <v>0</v>
      </c>
      <c r="G198" s="92">
        <v>0</v>
      </c>
      <c r="H198" s="158">
        <v>0</v>
      </c>
      <c r="I198" s="159" t="str">
        <f t="shared" si="43"/>
        <v>0</v>
      </c>
      <c r="J198" s="159" t="str">
        <f t="shared" si="44"/>
        <v>6</v>
      </c>
      <c r="K198" s="159" t="str">
        <f t="shared" si="50"/>
        <v>1</v>
      </c>
      <c r="L198" s="159" t="str">
        <f t="shared" si="45"/>
        <v>0</v>
      </c>
      <c r="M198" s="159" t="str">
        <f t="shared" si="46"/>
        <v>11</v>
      </c>
      <c r="N198" s="159" t="str">
        <f t="shared" si="47"/>
        <v>0</v>
      </c>
      <c r="O198" s="159">
        <f t="shared" si="48"/>
        <v>5</v>
      </c>
      <c r="P198" s="159">
        <f t="shared" si="49"/>
        <v>23</v>
      </c>
      <c r="Q198" s="174">
        <v>74</v>
      </c>
      <c r="R198" s="92" t="s">
        <v>251</v>
      </c>
    </row>
    <row r="199" spans="1:18" s="159" customFormat="1" ht="15" customHeight="1">
      <c r="A199" s="92" t="s">
        <v>219</v>
      </c>
      <c r="B199" s="92" t="s">
        <v>220</v>
      </c>
      <c r="C199" s="92" t="s">
        <v>252</v>
      </c>
      <c r="D199" s="157">
        <v>0.1</v>
      </c>
      <c r="E199" s="92">
        <v>1</v>
      </c>
      <c r="F199" s="92">
        <v>0</v>
      </c>
      <c r="G199" s="92">
        <v>0</v>
      </c>
      <c r="H199" s="158">
        <v>0</v>
      </c>
      <c r="I199" s="159" t="str">
        <f t="shared" si="43"/>
        <v>0</v>
      </c>
      <c r="J199" s="159" t="str">
        <f t="shared" si="44"/>
        <v>6</v>
      </c>
      <c r="K199" s="159" t="str">
        <f t="shared" si="50"/>
        <v>1</v>
      </c>
      <c r="L199" s="159" t="str">
        <f t="shared" si="45"/>
        <v>0</v>
      </c>
      <c r="M199" s="159" t="str">
        <f t="shared" si="46"/>
        <v>11</v>
      </c>
      <c r="N199" s="159" t="str">
        <f t="shared" si="47"/>
        <v>0</v>
      </c>
      <c r="O199" s="159">
        <f t="shared" si="48"/>
        <v>5</v>
      </c>
      <c r="P199" s="159">
        <f t="shared" si="49"/>
        <v>23</v>
      </c>
      <c r="Q199" s="174">
        <v>74</v>
      </c>
      <c r="R199" s="92" t="s">
        <v>252</v>
      </c>
    </row>
    <row r="200" spans="1:18" s="159" customFormat="1" ht="15" customHeight="1">
      <c r="A200" s="92" t="s">
        <v>219</v>
      </c>
      <c r="B200" s="92" t="s">
        <v>220</v>
      </c>
      <c r="C200" s="92" t="s">
        <v>253</v>
      </c>
      <c r="D200" s="157">
        <v>0.1</v>
      </c>
      <c r="E200" s="92">
        <v>1</v>
      </c>
      <c r="F200" s="92">
        <v>0</v>
      </c>
      <c r="G200" s="92">
        <v>0</v>
      </c>
      <c r="H200" s="158">
        <v>0</v>
      </c>
      <c r="I200" s="159" t="str">
        <f t="shared" ref="I200:I231" si="51">IF(H200=0,"0",IF(H200=0.5,"3","6"))</f>
        <v>0</v>
      </c>
      <c r="J200" s="159" t="str">
        <f t="shared" si="44"/>
        <v>6</v>
      </c>
      <c r="K200" s="159" t="str">
        <f t="shared" si="50"/>
        <v>1</v>
      </c>
      <c r="L200" s="159" t="str">
        <f t="shared" si="45"/>
        <v>0</v>
      </c>
      <c r="M200" s="159" t="str">
        <f t="shared" si="46"/>
        <v>11</v>
      </c>
      <c r="N200" s="159" t="str">
        <f t="shared" si="47"/>
        <v>0</v>
      </c>
      <c r="O200" s="159">
        <f t="shared" si="48"/>
        <v>5</v>
      </c>
      <c r="P200" s="159">
        <f t="shared" si="49"/>
        <v>23</v>
      </c>
      <c r="Q200" s="174">
        <v>74</v>
      </c>
      <c r="R200" s="92" t="s">
        <v>253</v>
      </c>
    </row>
    <row r="201" spans="1:18" s="159" customFormat="1" ht="15" customHeight="1">
      <c r="A201" s="92" t="s">
        <v>39</v>
      </c>
      <c r="B201" s="92" t="s">
        <v>40</v>
      </c>
      <c r="C201" s="92" t="s">
        <v>254</v>
      </c>
      <c r="D201" s="157">
        <v>0.2</v>
      </c>
      <c r="E201" s="92">
        <v>0</v>
      </c>
      <c r="F201" s="92">
        <v>0</v>
      </c>
      <c r="G201" s="92">
        <v>0</v>
      </c>
      <c r="H201" s="158">
        <v>1</v>
      </c>
      <c r="I201" s="159" t="str">
        <f t="shared" si="51"/>
        <v>6</v>
      </c>
      <c r="J201" s="159" t="str">
        <f t="shared" si="44"/>
        <v>0</v>
      </c>
      <c r="K201" s="159" t="str">
        <f t="shared" si="50"/>
        <v>6</v>
      </c>
      <c r="L201" s="159" t="str">
        <f t="shared" si="45"/>
        <v>0</v>
      </c>
      <c r="M201" s="159" t="str">
        <f t="shared" si="46"/>
        <v>0</v>
      </c>
      <c r="N201" s="159" t="str">
        <f t="shared" si="47"/>
        <v>0</v>
      </c>
      <c r="O201" s="159">
        <f t="shared" si="48"/>
        <v>10</v>
      </c>
      <c r="P201" s="159">
        <f t="shared" si="49"/>
        <v>22</v>
      </c>
      <c r="Q201" s="174">
        <v>75</v>
      </c>
      <c r="R201" s="92" t="s">
        <v>254</v>
      </c>
    </row>
    <row r="202" spans="1:18" s="159" customFormat="1" ht="15" customHeight="1">
      <c r="A202" s="92" t="s">
        <v>198</v>
      </c>
      <c r="B202" s="92" t="s">
        <v>198</v>
      </c>
      <c r="C202" s="92" t="s">
        <v>255</v>
      </c>
      <c r="D202" s="157">
        <v>0.05</v>
      </c>
      <c r="E202" s="92">
        <v>1</v>
      </c>
      <c r="F202" s="92">
        <v>0</v>
      </c>
      <c r="G202" s="92">
        <v>0</v>
      </c>
      <c r="H202" s="158">
        <v>0</v>
      </c>
      <c r="I202" s="159" t="str">
        <f t="shared" si="51"/>
        <v>0</v>
      </c>
      <c r="J202" s="159" t="str">
        <f t="shared" si="44"/>
        <v>6</v>
      </c>
      <c r="K202" s="159" t="str">
        <f t="shared" si="50"/>
        <v>1</v>
      </c>
      <c r="L202" s="159" t="str">
        <f t="shared" si="45"/>
        <v>0</v>
      </c>
      <c r="M202" s="159" t="str">
        <f t="shared" si="46"/>
        <v>11</v>
      </c>
      <c r="N202" s="159" t="str">
        <f t="shared" si="47"/>
        <v>0</v>
      </c>
      <c r="O202" s="159">
        <f t="shared" si="48"/>
        <v>2.5</v>
      </c>
      <c r="P202" s="159">
        <f t="shared" si="49"/>
        <v>20.5</v>
      </c>
      <c r="Q202" s="174">
        <v>76</v>
      </c>
      <c r="R202" s="92" t="s">
        <v>255</v>
      </c>
    </row>
    <row r="203" spans="1:18" s="174" customFormat="1" ht="15" customHeight="1">
      <c r="A203" s="163" t="s">
        <v>24</v>
      </c>
      <c r="B203" s="163" t="s">
        <v>52</v>
      </c>
      <c r="C203" s="163" t="s">
        <v>256</v>
      </c>
      <c r="D203" s="164">
        <v>0.13</v>
      </c>
      <c r="E203" s="163">
        <v>0</v>
      </c>
      <c r="F203" s="163">
        <v>0</v>
      </c>
      <c r="G203" s="163">
        <v>0</v>
      </c>
      <c r="H203" s="165">
        <v>1</v>
      </c>
      <c r="I203" s="160" t="str">
        <f t="shared" si="51"/>
        <v>6</v>
      </c>
      <c r="J203" s="160" t="str">
        <f t="shared" si="44"/>
        <v>0</v>
      </c>
      <c r="K203" s="160" t="str">
        <f t="shared" si="50"/>
        <v>6</v>
      </c>
      <c r="L203" s="160" t="str">
        <f t="shared" si="45"/>
        <v>0</v>
      </c>
      <c r="M203" s="160" t="str">
        <f t="shared" si="46"/>
        <v>0</v>
      </c>
      <c r="N203" s="160" t="str">
        <f t="shared" si="47"/>
        <v>0</v>
      </c>
      <c r="O203" s="160">
        <f t="shared" si="48"/>
        <v>6.5</v>
      </c>
      <c r="P203" s="160">
        <f t="shared" si="49"/>
        <v>18.5</v>
      </c>
      <c r="Q203" s="174">
        <v>77</v>
      </c>
      <c r="R203" s="163" t="s">
        <v>256</v>
      </c>
    </row>
    <row r="204" spans="1:18" s="159" customFormat="1" ht="15" customHeight="1">
      <c r="A204" s="92" t="s">
        <v>33</v>
      </c>
      <c r="B204" s="92" t="s">
        <v>257</v>
      </c>
      <c r="C204" s="92" t="s">
        <v>258</v>
      </c>
      <c r="D204" s="157">
        <v>0.1</v>
      </c>
      <c r="E204" s="92">
        <v>0</v>
      </c>
      <c r="F204" s="92">
        <v>0</v>
      </c>
      <c r="G204" s="92">
        <v>1</v>
      </c>
      <c r="H204" s="158">
        <v>0.5</v>
      </c>
      <c r="I204" s="159" t="str">
        <f t="shared" si="51"/>
        <v>3</v>
      </c>
      <c r="J204" s="159" t="str">
        <f t="shared" si="44"/>
        <v>0</v>
      </c>
      <c r="K204" s="159" t="str">
        <f t="shared" si="50"/>
        <v>3</v>
      </c>
      <c r="L204" s="159" t="str">
        <f t="shared" si="45"/>
        <v>7</v>
      </c>
      <c r="M204" s="159" t="str">
        <f t="shared" si="46"/>
        <v>0</v>
      </c>
      <c r="N204" s="159" t="str">
        <f t="shared" si="47"/>
        <v>0</v>
      </c>
      <c r="O204" s="159">
        <f t="shared" si="48"/>
        <v>5</v>
      </c>
      <c r="P204" s="159">
        <f t="shared" si="49"/>
        <v>18</v>
      </c>
      <c r="Q204" s="174">
        <v>78</v>
      </c>
      <c r="R204" s="92" t="s">
        <v>258</v>
      </c>
    </row>
    <row r="205" spans="1:18" s="159" customFormat="1" ht="15" customHeight="1">
      <c r="A205" s="92" t="s">
        <v>37</v>
      </c>
      <c r="B205" s="92" t="s">
        <v>37</v>
      </c>
      <c r="C205" s="92" t="s">
        <v>259</v>
      </c>
      <c r="D205" s="157">
        <v>0.19</v>
      </c>
      <c r="E205" s="92">
        <v>0</v>
      </c>
      <c r="F205" s="92">
        <v>0</v>
      </c>
      <c r="G205" s="92">
        <v>1</v>
      </c>
      <c r="H205" s="158">
        <v>0</v>
      </c>
      <c r="I205" s="159" t="str">
        <f t="shared" si="51"/>
        <v>0</v>
      </c>
      <c r="J205" s="159" t="str">
        <f t="shared" si="44"/>
        <v>0</v>
      </c>
      <c r="K205" s="159" t="str">
        <f t="shared" si="50"/>
        <v>1</v>
      </c>
      <c r="L205" s="159" t="str">
        <f t="shared" si="45"/>
        <v>7</v>
      </c>
      <c r="M205" s="159" t="str">
        <f t="shared" si="46"/>
        <v>0</v>
      </c>
      <c r="N205" s="159" t="str">
        <f t="shared" si="47"/>
        <v>0</v>
      </c>
      <c r="O205" s="159">
        <f t="shared" si="48"/>
        <v>9.5</v>
      </c>
      <c r="P205" s="159">
        <f t="shared" si="49"/>
        <v>17.5</v>
      </c>
      <c r="Q205" s="174">
        <v>79</v>
      </c>
      <c r="R205" s="92" t="s">
        <v>259</v>
      </c>
    </row>
    <row r="206" spans="1:18" s="159" customFormat="1" ht="15" customHeight="1">
      <c r="A206" s="92" t="s">
        <v>39</v>
      </c>
      <c r="B206" s="92" t="s">
        <v>183</v>
      </c>
      <c r="C206" s="92" t="s">
        <v>260</v>
      </c>
      <c r="D206" s="157">
        <v>0.06</v>
      </c>
      <c r="E206" s="92">
        <v>0</v>
      </c>
      <c r="F206" s="92">
        <v>0</v>
      </c>
      <c r="G206" s="92">
        <v>0</v>
      </c>
      <c r="H206" s="158">
        <v>1</v>
      </c>
      <c r="I206" s="159" t="str">
        <f t="shared" si="51"/>
        <v>6</v>
      </c>
      <c r="J206" s="159" t="str">
        <f t="shared" si="44"/>
        <v>0</v>
      </c>
      <c r="K206" s="159" t="str">
        <f t="shared" si="50"/>
        <v>6</v>
      </c>
      <c r="L206" s="159" t="str">
        <f t="shared" si="45"/>
        <v>0</v>
      </c>
      <c r="M206" s="159" t="str">
        <f t="shared" si="46"/>
        <v>0</v>
      </c>
      <c r="N206" s="159" t="str">
        <f t="shared" si="47"/>
        <v>0</v>
      </c>
      <c r="O206" s="159">
        <f t="shared" si="48"/>
        <v>3</v>
      </c>
      <c r="P206" s="159">
        <f t="shared" si="49"/>
        <v>15</v>
      </c>
      <c r="Q206" s="174">
        <v>80</v>
      </c>
      <c r="R206" s="92" t="s">
        <v>260</v>
      </c>
    </row>
    <row r="207" spans="1:18" s="159" customFormat="1" ht="15" customHeight="1">
      <c r="A207" s="92" t="s">
        <v>116</v>
      </c>
      <c r="B207" s="92" t="s">
        <v>117</v>
      </c>
      <c r="C207" s="92" t="s">
        <v>261</v>
      </c>
      <c r="D207" s="157">
        <v>0.25</v>
      </c>
      <c r="E207" s="92">
        <v>0</v>
      </c>
      <c r="F207" s="92">
        <v>0</v>
      </c>
      <c r="G207" s="92">
        <v>0</v>
      </c>
      <c r="H207" s="158">
        <v>0</v>
      </c>
      <c r="I207" s="159" t="str">
        <f t="shared" si="51"/>
        <v>0</v>
      </c>
      <c r="J207" s="159" t="str">
        <f t="shared" si="44"/>
        <v>0</v>
      </c>
      <c r="K207" s="159" t="str">
        <f t="shared" si="50"/>
        <v>1</v>
      </c>
      <c r="L207" s="159" t="str">
        <f t="shared" si="45"/>
        <v>0</v>
      </c>
      <c r="M207" s="159" t="str">
        <f t="shared" si="46"/>
        <v>0</v>
      </c>
      <c r="N207" s="159" t="str">
        <f t="shared" si="47"/>
        <v>0</v>
      </c>
      <c r="O207" s="159">
        <f t="shared" si="48"/>
        <v>12.5</v>
      </c>
      <c r="P207" s="159">
        <f t="shared" si="49"/>
        <v>13.5</v>
      </c>
      <c r="Q207" s="174">
        <v>81</v>
      </c>
      <c r="R207" s="92" t="s">
        <v>261</v>
      </c>
    </row>
    <row r="208" spans="1:18" s="159" customFormat="1" ht="15" customHeight="1">
      <c r="A208" s="92" t="s">
        <v>39</v>
      </c>
      <c r="B208" s="92" t="s">
        <v>42</v>
      </c>
      <c r="C208" s="92" t="s">
        <v>262</v>
      </c>
      <c r="D208" s="157">
        <v>0.03</v>
      </c>
      <c r="E208" s="92">
        <v>0</v>
      </c>
      <c r="F208" s="92">
        <v>0</v>
      </c>
      <c r="G208" s="92">
        <v>0</v>
      </c>
      <c r="H208" s="158">
        <v>1</v>
      </c>
      <c r="I208" s="159" t="str">
        <f t="shared" si="51"/>
        <v>6</v>
      </c>
      <c r="J208" s="159" t="str">
        <f t="shared" si="44"/>
        <v>0</v>
      </c>
      <c r="K208" s="159" t="str">
        <f t="shared" si="50"/>
        <v>6</v>
      </c>
      <c r="L208" s="159" t="str">
        <f t="shared" si="45"/>
        <v>0</v>
      </c>
      <c r="M208" s="159" t="str">
        <f t="shared" si="46"/>
        <v>0</v>
      </c>
      <c r="N208" s="159" t="str">
        <f t="shared" si="47"/>
        <v>0</v>
      </c>
      <c r="O208" s="159">
        <f t="shared" si="48"/>
        <v>1.5</v>
      </c>
      <c r="P208" s="159">
        <f t="shared" si="49"/>
        <v>13.5</v>
      </c>
      <c r="Q208" s="174">
        <v>81</v>
      </c>
      <c r="R208" s="92" t="s">
        <v>262</v>
      </c>
    </row>
    <row r="209" spans="1:18" s="159" customFormat="1" ht="15" customHeight="1">
      <c r="A209" s="92" t="s">
        <v>39</v>
      </c>
      <c r="B209" s="92" t="s">
        <v>183</v>
      </c>
      <c r="C209" s="92" t="s">
        <v>263</v>
      </c>
      <c r="D209" s="157">
        <v>0.03</v>
      </c>
      <c r="E209" s="92">
        <v>0</v>
      </c>
      <c r="F209" s="92">
        <v>0</v>
      </c>
      <c r="G209" s="92">
        <v>0</v>
      </c>
      <c r="H209" s="158">
        <v>1</v>
      </c>
      <c r="I209" s="159" t="str">
        <f t="shared" si="51"/>
        <v>6</v>
      </c>
      <c r="J209" s="159" t="str">
        <f t="shared" si="44"/>
        <v>0</v>
      </c>
      <c r="K209" s="159" t="str">
        <f t="shared" si="50"/>
        <v>6</v>
      </c>
      <c r="L209" s="159" t="str">
        <f t="shared" si="45"/>
        <v>0</v>
      </c>
      <c r="M209" s="159" t="str">
        <f t="shared" si="46"/>
        <v>0</v>
      </c>
      <c r="N209" s="159" t="str">
        <f t="shared" si="47"/>
        <v>0</v>
      </c>
      <c r="O209" s="159">
        <f t="shared" si="48"/>
        <v>1.5</v>
      </c>
      <c r="P209" s="159">
        <f t="shared" si="49"/>
        <v>13.5</v>
      </c>
      <c r="Q209" s="174">
        <v>81</v>
      </c>
      <c r="R209" s="92" t="s">
        <v>263</v>
      </c>
    </row>
    <row r="210" spans="1:18" s="159" customFormat="1" ht="15" customHeight="1">
      <c r="A210" s="92" t="s">
        <v>33</v>
      </c>
      <c r="B210" s="92" t="s">
        <v>264</v>
      </c>
      <c r="C210" s="92" t="s">
        <v>265</v>
      </c>
      <c r="D210" s="157">
        <v>0</v>
      </c>
      <c r="E210" s="92">
        <v>0</v>
      </c>
      <c r="F210" s="92">
        <v>0</v>
      </c>
      <c r="G210" s="92">
        <v>1</v>
      </c>
      <c r="H210" s="158">
        <v>0.5</v>
      </c>
      <c r="I210" s="159" t="str">
        <f t="shared" si="51"/>
        <v>3</v>
      </c>
      <c r="J210" s="159" t="str">
        <f t="shared" si="44"/>
        <v>0</v>
      </c>
      <c r="K210" s="159" t="str">
        <f t="shared" si="50"/>
        <v>3</v>
      </c>
      <c r="L210" s="159" t="str">
        <f t="shared" si="45"/>
        <v>7</v>
      </c>
      <c r="M210" s="159" t="str">
        <f t="shared" si="46"/>
        <v>0</v>
      </c>
      <c r="N210" s="159" t="str">
        <f t="shared" si="47"/>
        <v>0</v>
      </c>
      <c r="O210" s="159">
        <f t="shared" si="48"/>
        <v>0</v>
      </c>
      <c r="P210" s="159">
        <f t="shared" si="49"/>
        <v>13</v>
      </c>
      <c r="Q210" s="174">
        <v>82</v>
      </c>
      <c r="R210" s="92" t="s">
        <v>265</v>
      </c>
    </row>
    <row r="211" spans="1:18" s="159" customFormat="1" ht="15" customHeight="1">
      <c r="A211" s="92" t="s">
        <v>39</v>
      </c>
      <c r="B211" s="92" t="s">
        <v>40</v>
      </c>
      <c r="C211" s="92" t="s">
        <v>266</v>
      </c>
      <c r="D211" s="168">
        <v>0.02</v>
      </c>
      <c r="E211" s="92">
        <v>0</v>
      </c>
      <c r="F211" s="92">
        <v>0</v>
      </c>
      <c r="G211" s="92">
        <v>0</v>
      </c>
      <c r="H211" s="158">
        <v>1</v>
      </c>
      <c r="I211" s="159" t="str">
        <f t="shared" si="51"/>
        <v>6</v>
      </c>
      <c r="J211" s="159" t="str">
        <f t="shared" si="44"/>
        <v>0</v>
      </c>
      <c r="K211" s="159">
        <v>6</v>
      </c>
      <c r="L211" s="159" t="str">
        <f t="shared" si="45"/>
        <v>0</v>
      </c>
      <c r="M211" s="159" t="str">
        <f t="shared" si="46"/>
        <v>0</v>
      </c>
      <c r="N211" s="159" t="str">
        <f t="shared" si="47"/>
        <v>0</v>
      </c>
      <c r="O211" s="159">
        <f t="shared" si="48"/>
        <v>1</v>
      </c>
      <c r="P211" s="159">
        <f t="shared" si="49"/>
        <v>13</v>
      </c>
      <c r="Q211" s="174">
        <v>82</v>
      </c>
      <c r="R211" s="92" t="s">
        <v>266</v>
      </c>
    </row>
    <row r="212" spans="1:18" s="159" customFormat="1" ht="15" customHeight="1">
      <c r="A212" s="92" t="s">
        <v>39</v>
      </c>
      <c r="B212" s="92" t="s">
        <v>183</v>
      </c>
      <c r="C212" s="92" t="s">
        <v>267</v>
      </c>
      <c r="D212" s="157">
        <v>0.02</v>
      </c>
      <c r="E212" s="92">
        <v>0</v>
      </c>
      <c r="F212" s="92">
        <v>0</v>
      </c>
      <c r="G212" s="92">
        <v>0</v>
      </c>
      <c r="H212" s="158">
        <v>1</v>
      </c>
      <c r="I212" s="159" t="str">
        <f t="shared" si="51"/>
        <v>6</v>
      </c>
      <c r="J212" s="159" t="str">
        <f t="shared" si="44"/>
        <v>0</v>
      </c>
      <c r="K212" s="159" t="str">
        <f t="shared" ref="K212:K252" si="52">IF(H212=0,"1",IF(H212=0.5,"3","6"))</f>
        <v>6</v>
      </c>
      <c r="L212" s="159" t="str">
        <f t="shared" si="45"/>
        <v>0</v>
      </c>
      <c r="M212" s="159" t="str">
        <f t="shared" si="46"/>
        <v>0</v>
      </c>
      <c r="N212" s="159" t="str">
        <f t="shared" si="47"/>
        <v>0</v>
      </c>
      <c r="O212" s="159">
        <f t="shared" si="48"/>
        <v>1</v>
      </c>
      <c r="P212" s="159">
        <f t="shared" si="49"/>
        <v>13</v>
      </c>
      <c r="Q212" s="174">
        <v>82</v>
      </c>
      <c r="R212" s="92" t="s">
        <v>267</v>
      </c>
    </row>
    <row r="213" spans="1:18" s="159" customFormat="1" ht="15" customHeight="1">
      <c r="A213" s="186" t="s">
        <v>268</v>
      </c>
      <c r="B213" s="92" t="s">
        <v>269</v>
      </c>
      <c r="C213" s="92" t="s">
        <v>270</v>
      </c>
      <c r="D213" s="157">
        <v>0.09</v>
      </c>
      <c r="E213" s="92">
        <v>0</v>
      </c>
      <c r="F213" s="92">
        <v>0</v>
      </c>
      <c r="G213" s="92">
        <v>1</v>
      </c>
      <c r="H213" s="158">
        <v>0</v>
      </c>
      <c r="I213" s="159" t="str">
        <f t="shared" si="51"/>
        <v>0</v>
      </c>
      <c r="J213" s="159" t="str">
        <f t="shared" si="44"/>
        <v>0</v>
      </c>
      <c r="K213" s="159" t="str">
        <f t="shared" si="52"/>
        <v>1</v>
      </c>
      <c r="L213" s="159" t="str">
        <f t="shared" si="45"/>
        <v>7</v>
      </c>
      <c r="M213" s="159" t="str">
        <f t="shared" si="46"/>
        <v>0</v>
      </c>
      <c r="N213" s="159" t="str">
        <f t="shared" si="47"/>
        <v>0</v>
      </c>
      <c r="O213" s="159">
        <f t="shared" si="48"/>
        <v>4.5</v>
      </c>
      <c r="P213" s="159">
        <f t="shared" si="49"/>
        <v>12.5</v>
      </c>
      <c r="Q213" s="174">
        <v>83</v>
      </c>
      <c r="R213" s="92" t="s">
        <v>270</v>
      </c>
    </row>
    <row r="214" spans="1:18" s="159" customFormat="1" ht="15" customHeight="1">
      <c r="A214" s="187" t="s">
        <v>225</v>
      </c>
      <c r="B214" s="187" t="s">
        <v>226</v>
      </c>
      <c r="C214" s="187" t="s">
        <v>271</v>
      </c>
      <c r="D214" s="188">
        <v>0.23</v>
      </c>
      <c r="E214" s="187">
        <v>0</v>
      </c>
      <c r="F214" s="187">
        <v>0</v>
      </c>
      <c r="G214" s="187">
        <v>0</v>
      </c>
      <c r="H214" s="189">
        <v>0</v>
      </c>
      <c r="I214" s="173" t="str">
        <f t="shared" si="51"/>
        <v>0</v>
      </c>
      <c r="J214" s="173" t="str">
        <f t="shared" si="44"/>
        <v>0</v>
      </c>
      <c r="K214" s="172" t="str">
        <f t="shared" si="52"/>
        <v>1</v>
      </c>
      <c r="L214" s="173" t="str">
        <f t="shared" si="45"/>
        <v>0</v>
      </c>
      <c r="M214" s="173" t="str">
        <f t="shared" si="46"/>
        <v>0</v>
      </c>
      <c r="N214" s="173" t="str">
        <f t="shared" si="47"/>
        <v>0</v>
      </c>
      <c r="O214" s="173">
        <f t="shared" si="48"/>
        <v>11.5</v>
      </c>
      <c r="P214" s="173">
        <f t="shared" si="49"/>
        <v>12.5</v>
      </c>
      <c r="Q214" s="174">
        <v>83</v>
      </c>
      <c r="R214" s="187" t="s">
        <v>271</v>
      </c>
    </row>
    <row r="215" spans="1:18" s="159" customFormat="1" ht="15" customHeight="1">
      <c r="A215" s="92" t="s">
        <v>33</v>
      </c>
      <c r="B215" s="92" t="s">
        <v>257</v>
      </c>
      <c r="C215" s="92" t="s">
        <v>272</v>
      </c>
      <c r="D215" s="157">
        <v>0.05</v>
      </c>
      <c r="E215" s="92">
        <v>0</v>
      </c>
      <c r="F215" s="92">
        <v>0</v>
      </c>
      <c r="G215" s="92">
        <v>0</v>
      </c>
      <c r="H215" s="158">
        <v>0.5</v>
      </c>
      <c r="I215" s="159" t="str">
        <f t="shared" si="51"/>
        <v>3</v>
      </c>
      <c r="J215" s="159" t="str">
        <f t="shared" si="44"/>
        <v>0</v>
      </c>
      <c r="K215" s="159" t="str">
        <f t="shared" si="52"/>
        <v>3</v>
      </c>
      <c r="L215" s="159" t="str">
        <f t="shared" si="45"/>
        <v>0</v>
      </c>
      <c r="M215" s="159" t="str">
        <f t="shared" si="46"/>
        <v>0</v>
      </c>
      <c r="N215" s="159" t="str">
        <f t="shared" si="47"/>
        <v>0</v>
      </c>
      <c r="O215" s="159">
        <f t="shared" si="48"/>
        <v>2.5</v>
      </c>
      <c r="P215" s="159">
        <f t="shared" si="49"/>
        <v>8.5</v>
      </c>
      <c r="Q215" s="174">
        <v>84</v>
      </c>
      <c r="R215" s="92" t="s">
        <v>272</v>
      </c>
    </row>
    <row r="216" spans="1:18" s="159" customFormat="1" ht="15" customHeight="1">
      <c r="A216" s="92" t="s">
        <v>116</v>
      </c>
      <c r="B216" s="92" t="s">
        <v>117</v>
      </c>
      <c r="C216" s="92" t="s">
        <v>273</v>
      </c>
      <c r="D216" s="157">
        <v>0.15</v>
      </c>
      <c r="E216" s="92">
        <v>0</v>
      </c>
      <c r="F216" s="92">
        <v>0</v>
      </c>
      <c r="G216" s="92">
        <v>0</v>
      </c>
      <c r="H216" s="158">
        <v>0</v>
      </c>
      <c r="I216" s="159" t="str">
        <f t="shared" si="51"/>
        <v>0</v>
      </c>
      <c r="J216" s="159" t="str">
        <f t="shared" si="44"/>
        <v>0</v>
      </c>
      <c r="K216" s="159" t="str">
        <f t="shared" si="52"/>
        <v>1</v>
      </c>
      <c r="L216" s="159" t="str">
        <f t="shared" si="45"/>
        <v>0</v>
      </c>
      <c r="M216" s="159" t="str">
        <f t="shared" si="46"/>
        <v>0</v>
      </c>
      <c r="N216" s="159" t="str">
        <f t="shared" si="47"/>
        <v>0</v>
      </c>
      <c r="O216" s="159">
        <f t="shared" si="48"/>
        <v>7.5</v>
      </c>
      <c r="P216" s="159">
        <f t="shared" si="49"/>
        <v>8.5</v>
      </c>
      <c r="Q216" s="174">
        <v>84</v>
      </c>
      <c r="R216" s="92" t="s">
        <v>273</v>
      </c>
    </row>
    <row r="217" spans="1:18" s="159" customFormat="1" ht="15" customHeight="1">
      <c r="A217" s="92" t="s">
        <v>116</v>
      </c>
      <c r="B217" s="92" t="s">
        <v>117</v>
      </c>
      <c r="C217" s="92" t="s">
        <v>274</v>
      </c>
      <c r="D217" s="157">
        <v>0.15</v>
      </c>
      <c r="E217" s="92">
        <v>0</v>
      </c>
      <c r="F217" s="92">
        <v>0</v>
      </c>
      <c r="G217" s="92">
        <v>0</v>
      </c>
      <c r="H217" s="158">
        <v>0</v>
      </c>
      <c r="I217" s="159" t="str">
        <f t="shared" si="51"/>
        <v>0</v>
      </c>
      <c r="J217" s="159" t="str">
        <f t="shared" si="44"/>
        <v>0</v>
      </c>
      <c r="K217" s="159" t="str">
        <f t="shared" si="52"/>
        <v>1</v>
      </c>
      <c r="L217" s="159" t="str">
        <f t="shared" si="45"/>
        <v>0</v>
      </c>
      <c r="M217" s="159" t="str">
        <f t="shared" si="46"/>
        <v>0</v>
      </c>
      <c r="N217" s="159" t="str">
        <f t="shared" si="47"/>
        <v>0</v>
      </c>
      <c r="O217" s="159">
        <f t="shared" si="48"/>
        <v>7.5</v>
      </c>
      <c r="P217" s="159">
        <f t="shared" si="49"/>
        <v>8.5</v>
      </c>
      <c r="Q217" s="174">
        <v>84</v>
      </c>
      <c r="R217" s="92" t="s">
        <v>274</v>
      </c>
    </row>
    <row r="218" spans="1:18" s="159" customFormat="1" ht="15" customHeight="1">
      <c r="A218" s="92" t="s">
        <v>116</v>
      </c>
      <c r="B218" s="92" t="s">
        <v>128</v>
      </c>
      <c r="C218" s="92" t="s">
        <v>275</v>
      </c>
      <c r="D218" s="157">
        <v>0.15</v>
      </c>
      <c r="E218" s="92">
        <v>0</v>
      </c>
      <c r="F218" s="92">
        <v>0</v>
      </c>
      <c r="G218" s="92">
        <v>0</v>
      </c>
      <c r="H218" s="158">
        <v>0</v>
      </c>
      <c r="I218" s="159" t="str">
        <f t="shared" si="51"/>
        <v>0</v>
      </c>
      <c r="J218" s="159" t="str">
        <f t="shared" si="44"/>
        <v>0</v>
      </c>
      <c r="K218" s="159" t="str">
        <f t="shared" si="52"/>
        <v>1</v>
      </c>
      <c r="L218" s="159" t="str">
        <f t="shared" si="45"/>
        <v>0</v>
      </c>
      <c r="M218" s="159" t="str">
        <f t="shared" si="46"/>
        <v>0</v>
      </c>
      <c r="N218" s="159" t="str">
        <f t="shared" si="47"/>
        <v>0</v>
      </c>
      <c r="O218" s="159">
        <f t="shared" si="48"/>
        <v>7.5</v>
      </c>
      <c r="P218" s="159">
        <f t="shared" si="49"/>
        <v>8.5</v>
      </c>
      <c r="Q218" s="174">
        <v>84</v>
      </c>
      <c r="R218" s="92" t="s">
        <v>275</v>
      </c>
    </row>
    <row r="219" spans="1:18" s="159" customFormat="1" ht="15" customHeight="1">
      <c r="A219" s="92" t="s">
        <v>116</v>
      </c>
      <c r="B219" s="92" t="s">
        <v>128</v>
      </c>
      <c r="C219" s="92" t="s">
        <v>276</v>
      </c>
      <c r="D219" s="157">
        <v>0.15</v>
      </c>
      <c r="E219" s="92">
        <v>0</v>
      </c>
      <c r="F219" s="92">
        <v>0</v>
      </c>
      <c r="G219" s="92">
        <v>0</v>
      </c>
      <c r="H219" s="158">
        <v>0</v>
      </c>
      <c r="I219" s="159" t="str">
        <f t="shared" si="51"/>
        <v>0</v>
      </c>
      <c r="J219" s="159" t="str">
        <f t="shared" si="44"/>
        <v>0</v>
      </c>
      <c r="K219" s="159" t="str">
        <f t="shared" si="52"/>
        <v>1</v>
      </c>
      <c r="L219" s="159" t="str">
        <f t="shared" si="45"/>
        <v>0</v>
      </c>
      <c r="M219" s="159" t="str">
        <f t="shared" si="46"/>
        <v>0</v>
      </c>
      <c r="N219" s="159" t="str">
        <f t="shared" si="47"/>
        <v>0</v>
      </c>
      <c r="O219" s="159">
        <f t="shared" si="48"/>
        <v>7.5</v>
      </c>
      <c r="P219" s="159">
        <f t="shared" si="49"/>
        <v>8.5</v>
      </c>
      <c r="Q219" s="174">
        <v>84</v>
      </c>
      <c r="R219" s="92" t="s">
        <v>276</v>
      </c>
    </row>
    <row r="220" spans="1:18" s="159" customFormat="1" ht="15" customHeight="1">
      <c r="A220" s="92" t="s">
        <v>33</v>
      </c>
      <c r="B220" s="92" t="s">
        <v>257</v>
      </c>
      <c r="C220" s="92" t="s">
        <v>277</v>
      </c>
      <c r="D220" s="157">
        <v>0.03</v>
      </c>
      <c r="E220" s="92">
        <v>0</v>
      </c>
      <c r="F220" s="92">
        <v>0</v>
      </c>
      <c r="G220" s="92">
        <v>0</v>
      </c>
      <c r="H220" s="158">
        <v>0.5</v>
      </c>
      <c r="I220" s="159" t="str">
        <f t="shared" si="51"/>
        <v>3</v>
      </c>
      <c r="J220" s="159" t="str">
        <f t="shared" si="44"/>
        <v>0</v>
      </c>
      <c r="K220" s="159" t="str">
        <f t="shared" si="52"/>
        <v>3</v>
      </c>
      <c r="L220" s="159" t="str">
        <f t="shared" si="45"/>
        <v>0</v>
      </c>
      <c r="M220" s="159" t="str">
        <f t="shared" si="46"/>
        <v>0</v>
      </c>
      <c r="N220" s="159" t="str">
        <f t="shared" si="47"/>
        <v>0</v>
      </c>
      <c r="O220" s="159">
        <f t="shared" si="48"/>
        <v>1.5</v>
      </c>
      <c r="P220" s="159">
        <f t="shared" si="49"/>
        <v>7.5</v>
      </c>
      <c r="Q220" s="174">
        <v>85</v>
      </c>
      <c r="R220" s="92" t="s">
        <v>277</v>
      </c>
    </row>
    <row r="221" spans="1:18" s="159" customFormat="1" ht="15" customHeight="1">
      <c r="A221" s="92" t="s">
        <v>33</v>
      </c>
      <c r="B221" s="92" t="s">
        <v>257</v>
      </c>
      <c r="C221" s="92" t="s">
        <v>278</v>
      </c>
      <c r="D221" s="157">
        <v>0.02</v>
      </c>
      <c r="E221" s="92">
        <v>0</v>
      </c>
      <c r="F221" s="92">
        <v>0</v>
      </c>
      <c r="G221" s="92">
        <v>0</v>
      </c>
      <c r="H221" s="158">
        <v>0.5</v>
      </c>
      <c r="I221" s="159" t="str">
        <f t="shared" si="51"/>
        <v>3</v>
      </c>
      <c r="J221" s="159" t="str">
        <f t="shared" si="44"/>
        <v>0</v>
      </c>
      <c r="K221" s="159" t="str">
        <f t="shared" si="52"/>
        <v>3</v>
      </c>
      <c r="L221" s="159" t="str">
        <f t="shared" si="45"/>
        <v>0</v>
      </c>
      <c r="M221" s="159" t="str">
        <f t="shared" si="46"/>
        <v>0</v>
      </c>
      <c r="N221" s="159" t="str">
        <f t="shared" si="47"/>
        <v>0</v>
      </c>
      <c r="O221" s="159">
        <f t="shared" si="48"/>
        <v>1</v>
      </c>
      <c r="P221" s="159">
        <f t="shared" si="49"/>
        <v>7</v>
      </c>
      <c r="Q221" s="174">
        <v>86</v>
      </c>
      <c r="R221" s="92" t="s">
        <v>278</v>
      </c>
    </row>
    <row r="222" spans="1:18" s="159" customFormat="1" ht="15" customHeight="1">
      <c r="A222" s="92" t="s">
        <v>33</v>
      </c>
      <c r="B222" s="92" t="s">
        <v>257</v>
      </c>
      <c r="C222" s="92" t="s">
        <v>279</v>
      </c>
      <c r="D222" s="157">
        <v>0.01</v>
      </c>
      <c r="E222" s="92">
        <v>0</v>
      </c>
      <c r="F222" s="92">
        <v>0</v>
      </c>
      <c r="G222" s="92">
        <v>0</v>
      </c>
      <c r="H222" s="158">
        <v>0.5</v>
      </c>
      <c r="I222" s="159" t="str">
        <f t="shared" si="51"/>
        <v>3</v>
      </c>
      <c r="J222" s="159" t="str">
        <f t="shared" si="44"/>
        <v>0</v>
      </c>
      <c r="K222" s="159" t="str">
        <f t="shared" si="52"/>
        <v>3</v>
      </c>
      <c r="L222" s="159" t="str">
        <f t="shared" si="45"/>
        <v>0</v>
      </c>
      <c r="M222" s="159" t="str">
        <f t="shared" si="46"/>
        <v>0</v>
      </c>
      <c r="N222" s="159" t="str">
        <f t="shared" si="47"/>
        <v>0</v>
      </c>
      <c r="O222" s="159">
        <f t="shared" si="48"/>
        <v>0.5</v>
      </c>
      <c r="P222" s="159">
        <f t="shared" si="49"/>
        <v>6.5</v>
      </c>
      <c r="Q222" s="174">
        <v>87</v>
      </c>
      <c r="R222" s="92" t="s">
        <v>279</v>
      </c>
    </row>
    <row r="223" spans="1:18" s="159" customFormat="1" ht="15" customHeight="1">
      <c r="A223" s="92" t="s">
        <v>33</v>
      </c>
      <c r="B223" s="92" t="s">
        <v>257</v>
      </c>
      <c r="C223" s="92" t="s">
        <v>280</v>
      </c>
      <c r="D223" s="157">
        <v>0.01</v>
      </c>
      <c r="E223" s="92">
        <v>0</v>
      </c>
      <c r="F223" s="92">
        <v>0</v>
      </c>
      <c r="G223" s="92">
        <v>0</v>
      </c>
      <c r="H223" s="158">
        <v>0.5</v>
      </c>
      <c r="I223" s="159" t="str">
        <f t="shared" si="51"/>
        <v>3</v>
      </c>
      <c r="J223" s="159" t="str">
        <f t="shared" si="44"/>
        <v>0</v>
      </c>
      <c r="K223" s="159" t="str">
        <f t="shared" si="52"/>
        <v>3</v>
      </c>
      <c r="L223" s="159" t="str">
        <f t="shared" si="45"/>
        <v>0</v>
      </c>
      <c r="M223" s="159" t="str">
        <f t="shared" si="46"/>
        <v>0</v>
      </c>
      <c r="N223" s="159" t="str">
        <f t="shared" si="47"/>
        <v>0</v>
      </c>
      <c r="O223" s="159">
        <f t="shared" si="48"/>
        <v>0.5</v>
      </c>
      <c r="P223" s="159">
        <f t="shared" si="49"/>
        <v>6.5</v>
      </c>
      <c r="Q223" s="174">
        <v>87</v>
      </c>
      <c r="R223" s="92" t="s">
        <v>280</v>
      </c>
    </row>
    <row r="224" spans="1:18" s="159" customFormat="1" ht="15" customHeight="1">
      <c r="A224" s="92" t="s">
        <v>33</v>
      </c>
      <c r="B224" s="92" t="s">
        <v>257</v>
      </c>
      <c r="C224" s="92" t="s">
        <v>281</v>
      </c>
      <c r="D224" s="157">
        <v>0.01</v>
      </c>
      <c r="E224" s="92">
        <v>0</v>
      </c>
      <c r="F224" s="92">
        <v>0</v>
      </c>
      <c r="G224" s="92">
        <v>0</v>
      </c>
      <c r="H224" s="158">
        <v>0.5</v>
      </c>
      <c r="I224" s="159" t="str">
        <f t="shared" si="51"/>
        <v>3</v>
      </c>
      <c r="J224" s="159" t="str">
        <f t="shared" si="44"/>
        <v>0</v>
      </c>
      <c r="K224" s="159" t="str">
        <f t="shared" si="52"/>
        <v>3</v>
      </c>
      <c r="L224" s="159" t="str">
        <f t="shared" si="45"/>
        <v>0</v>
      </c>
      <c r="M224" s="159" t="str">
        <f t="shared" si="46"/>
        <v>0</v>
      </c>
      <c r="N224" s="159" t="str">
        <f t="shared" si="47"/>
        <v>0</v>
      </c>
      <c r="O224" s="159">
        <f t="shared" si="48"/>
        <v>0.5</v>
      </c>
      <c r="P224" s="159">
        <f t="shared" si="49"/>
        <v>6.5</v>
      </c>
      <c r="Q224" s="174">
        <v>87</v>
      </c>
      <c r="R224" s="92" t="s">
        <v>281</v>
      </c>
    </row>
    <row r="225" spans="1:18" s="159" customFormat="1" ht="15" customHeight="1">
      <c r="A225" s="92" t="s">
        <v>33</v>
      </c>
      <c r="B225" s="92" t="s">
        <v>107</v>
      </c>
      <c r="C225" s="190" t="s">
        <v>282</v>
      </c>
      <c r="D225" s="157">
        <v>0</v>
      </c>
      <c r="E225" s="92">
        <v>0</v>
      </c>
      <c r="F225" s="92">
        <v>0</v>
      </c>
      <c r="G225" s="92">
        <v>0</v>
      </c>
      <c r="H225" s="158">
        <v>0.5</v>
      </c>
      <c r="I225" s="159" t="str">
        <f t="shared" si="51"/>
        <v>3</v>
      </c>
      <c r="J225" s="159" t="str">
        <f t="shared" si="44"/>
        <v>0</v>
      </c>
      <c r="K225" s="159" t="str">
        <f t="shared" si="52"/>
        <v>3</v>
      </c>
      <c r="L225" s="159" t="str">
        <f t="shared" si="45"/>
        <v>0</v>
      </c>
      <c r="M225" s="159" t="str">
        <f t="shared" si="46"/>
        <v>0</v>
      </c>
      <c r="N225" s="159" t="str">
        <f t="shared" si="47"/>
        <v>0</v>
      </c>
      <c r="O225" s="159">
        <f t="shared" si="48"/>
        <v>0</v>
      </c>
      <c r="P225" s="159">
        <f t="shared" si="49"/>
        <v>6</v>
      </c>
      <c r="Q225" s="174">
        <v>88</v>
      </c>
      <c r="R225" s="190" t="s">
        <v>282</v>
      </c>
    </row>
    <row r="226" spans="1:18" s="159" customFormat="1" ht="15" customHeight="1">
      <c r="A226" s="92" t="s">
        <v>33</v>
      </c>
      <c r="B226" s="92" t="s">
        <v>283</v>
      </c>
      <c r="C226" s="92" t="s">
        <v>284</v>
      </c>
      <c r="D226" s="157">
        <v>0</v>
      </c>
      <c r="E226" s="92">
        <v>0</v>
      </c>
      <c r="F226" s="92">
        <v>0</v>
      </c>
      <c r="G226" s="92">
        <v>0</v>
      </c>
      <c r="H226" s="158">
        <v>0.5</v>
      </c>
      <c r="I226" s="159" t="str">
        <f t="shared" si="51"/>
        <v>3</v>
      </c>
      <c r="J226" s="159" t="str">
        <f t="shared" si="44"/>
        <v>0</v>
      </c>
      <c r="K226" s="159" t="str">
        <f t="shared" si="52"/>
        <v>3</v>
      </c>
      <c r="L226" s="159" t="str">
        <f t="shared" si="45"/>
        <v>0</v>
      </c>
      <c r="M226" s="159" t="str">
        <f t="shared" si="46"/>
        <v>0</v>
      </c>
      <c r="N226" s="159" t="str">
        <f t="shared" si="47"/>
        <v>0</v>
      </c>
      <c r="O226" s="159">
        <f t="shared" si="48"/>
        <v>0</v>
      </c>
      <c r="P226" s="159">
        <f t="shared" si="49"/>
        <v>6</v>
      </c>
      <c r="Q226" s="174">
        <v>88</v>
      </c>
      <c r="R226" s="92" t="s">
        <v>284</v>
      </c>
    </row>
    <row r="227" spans="1:18" s="159" customFormat="1" ht="15" customHeight="1">
      <c r="A227" s="92" t="s">
        <v>116</v>
      </c>
      <c r="B227" s="92" t="s">
        <v>117</v>
      </c>
      <c r="C227" s="92" t="s">
        <v>285</v>
      </c>
      <c r="D227" s="157">
        <v>0.1</v>
      </c>
      <c r="E227" s="92">
        <v>0</v>
      </c>
      <c r="F227" s="92">
        <v>0</v>
      </c>
      <c r="G227" s="92">
        <v>0</v>
      </c>
      <c r="H227" s="158">
        <v>0</v>
      </c>
      <c r="I227" s="159" t="str">
        <f t="shared" si="51"/>
        <v>0</v>
      </c>
      <c r="J227" s="159" t="str">
        <f t="shared" si="44"/>
        <v>0</v>
      </c>
      <c r="K227" s="159" t="str">
        <f t="shared" si="52"/>
        <v>1</v>
      </c>
      <c r="L227" s="159" t="str">
        <f t="shared" si="45"/>
        <v>0</v>
      </c>
      <c r="M227" s="159" t="str">
        <f t="shared" si="46"/>
        <v>0</v>
      </c>
      <c r="N227" s="159" t="str">
        <f t="shared" si="47"/>
        <v>0</v>
      </c>
      <c r="O227" s="159">
        <f t="shared" si="48"/>
        <v>5</v>
      </c>
      <c r="P227" s="159">
        <f t="shared" si="49"/>
        <v>6</v>
      </c>
      <c r="Q227" s="174">
        <v>88</v>
      </c>
      <c r="R227" s="92" t="s">
        <v>285</v>
      </c>
    </row>
    <row r="228" spans="1:18" s="159" customFormat="1" ht="15" customHeight="1">
      <c r="A228" s="92" t="s">
        <v>202</v>
      </c>
      <c r="B228" s="92" t="s">
        <v>203</v>
      </c>
      <c r="C228" s="92" t="s">
        <v>286</v>
      </c>
      <c r="D228" s="157">
        <v>0.1</v>
      </c>
      <c r="E228" s="92">
        <v>0</v>
      </c>
      <c r="F228" s="92">
        <v>0</v>
      </c>
      <c r="G228" s="92">
        <v>0</v>
      </c>
      <c r="H228" s="158">
        <v>0</v>
      </c>
      <c r="I228" s="159" t="str">
        <f t="shared" si="51"/>
        <v>0</v>
      </c>
      <c r="J228" s="159" t="str">
        <f t="shared" si="44"/>
        <v>0</v>
      </c>
      <c r="K228" s="159" t="str">
        <f t="shared" si="52"/>
        <v>1</v>
      </c>
      <c r="L228" s="159" t="str">
        <f t="shared" si="45"/>
        <v>0</v>
      </c>
      <c r="M228" s="159" t="str">
        <f t="shared" si="46"/>
        <v>0</v>
      </c>
      <c r="N228" s="159" t="str">
        <f t="shared" si="47"/>
        <v>0</v>
      </c>
      <c r="O228" s="159">
        <f t="shared" si="48"/>
        <v>5</v>
      </c>
      <c r="P228" s="159">
        <f t="shared" si="49"/>
        <v>6</v>
      </c>
      <c r="Q228" s="174">
        <v>88</v>
      </c>
      <c r="R228" s="92" t="s">
        <v>286</v>
      </c>
    </row>
    <row r="229" spans="1:18" s="159" customFormat="1" ht="15" customHeight="1">
      <c r="A229" s="92" t="s">
        <v>74</v>
      </c>
      <c r="B229" s="92" t="s">
        <v>75</v>
      </c>
      <c r="C229" s="92" t="s">
        <v>287</v>
      </c>
      <c r="D229" s="157">
        <v>0.1</v>
      </c>
      <c r="E229" s="92">
        <v>0</v>
      </c>
      <c r="F229" s="92">
        <v>0</v>
      </c>
      <c r="G229" s="92">
        <v>0</v>
      </c>
      <c r="H229" s="158">
        <v>0</v>
      </c>
      <c r="I229" s="159" t="str">
        <f t="shared" si="51"/>
        <v>0</v>
      </c>
      <c r="J229" s="159" t="str">
        <f t="shared" si="44"/>
        <v>0</v>
      </c>
      <c r="K229" s="159" t="str">
        <f t="shared" si="52"/>
        <v>1</v>
      </c>
      <c r="L229" s="159" t="str">
        <f t="shared" si="45"/>
        <v>0</v>
      </c>
      <c r="M229" s="159" t="str">
        <f t="shared" si="46"/>
        <v>0</v>
      </c>
      <c r="N229" s="159" t="str">
        <f t="shared" si="47"/>
        <v>0</v>
      </c>
      <c r="O229" s="159">
        <f t="shared" si="48"/>
        <v>5</v>
      </c>
      <c r="P229" s="159">
        <f t="shared" si="49"/>
        <v>6</v>
      </c>
      <c r="Q229" s="174">
        <v>88</v>
      </c>
      <c r="R229" s="92" t="s">
        <v>287</v>
      </c>
    </row>
    <row r="230" spans="1:18" s="174" customFormat="1" ht="15" customHeight="1">
      <c r="A230" s="183" t="s">
        <v>225</v>
      </c>
      <c r="B230" s="183" t="s">
        <v>226</v>
      </c>
      <c r="C230" s="183" t="s">
        <v>288</v>
      </c>
      <c r="D230" s="184">
        <v>0.09</v>
      </c>
      <c r="E230" s="183">
        <v>0</v>
      </c>
      <c r="F230" s="183">
        <v>0</v>
      </c>
      <c r="G230" s="183">
        <v>0</v>
      </c>
      <c r="H230" s="185">
        <v>0</v>
      </c>
      <c r="I230" s="167" t="str">
        <f t="shared" si="51"/>
        <v>0</v>
      </c>
      <c r="J230" s="167" t="str">
        <f t="shared" si="44"/>
        <v>0</v>
      </c>
      <c r="K230" s="167" t="str">
        <f t="shared" si="52"/>
        <v>1</v>
      </c>
      <c r="L230" s="167" t="str">
        <f t="shared" si="45"/>
        <v>0</v>
      </c>
      <c r="M230" s="167" t="str">
        <f t="shared" si="46"/>
        <v>0</v>
      </c>
      <c r="N230" s="167" t="str">
        <f t="shared" si="47"/>
        <v>0</v>
      </c>
      <c r="O230" s="167">
        <f t="shared" si="48"/>
        <v>4.5</v>
      </c>
      <c r="P230" s="167">
        <f t="shared" si="49"/>
        <v>5.5</v>
      </c>
      <c r="Q230" s="174">
        <v>89</v>
      </c>
      <c r="R230" s="183" t="s">
        <v>288</v>
      </c>
    </row>
    <row r="231" spans="1:18" s="159" customFormat="1" ht="15" customHeight="1">
      <c r="A231" s="186" t="s">
        <v>268</v>
      </c>
      <c r="B231" s="92" t="s">
        <v>289</v>
      </c>
      <c r="C231" s="158" t="s">
        <v>290</v>
      </c>
      <c r="D231" s="157">
        <v>0.08</v>
      </c>
      <c r="E231" s="92">
        <v>0</v>
      </c>
      <c r="F231" s="92">
        <v>0</v>
      </c>
      <c r="G231" s="92">
        <v>0</v>
      </c>
      <c r="H231" s="158">
        <v>0</v>
      </c>
      <c r="I231" s="159" t="str">
        <f t="shared" si="51"/>
        <v>0</v>
      </c>
      <c r="J231" s="159" t="str">
        <f t="shared" si="44"/>
        <v>0</v>
      </c>
      <c r="K231" s="159" t="str">
        <f t="shared" si="52"/>
        <v>1</v>
      </c>
      <c r="L231" s="159" t="str">
        <f t="shared" si="45"/>
        <v>0</v>
      </c>
      <c r="M231" s="159" t="str">
        <f t="shared" si="46"/>
        <v>0</v>
      </c>
      <c r="N231" s="159" t="str">
        <f t="shared" si="47"/>
        <v>0</v>
      </c>
      <c r="O231" s="159">
        <f t="shared" si="48"/>
        <v>4</v>
      </c>
      <c r="P231" s="159">
        <f t="shared" si="49"/>
        <v>5</v>
      </c>
      <c r="Q231" s="174">
        <v>90</v>
      </c>
      <c r="R231" s="158" t="s">
        <v>290</v>
      </c>
    </row>
    <row r="232" spans="1:18" s="159" customFormat="1" ht="15" customHeight="1">
      <c r="A232" s="186" t="s">
        <v>268</v>
      </c>
      <c r="B232" s="92" t="s">
        <v>289</v>
      </c>
      <c r="C232" s="158" t="s">
        <v>291</v>
      </c>
      <c r="D232" s="157">
        <v>0.08</v>
      </c>
      <c r="E232" s="92">
        <v>0</v>
      </c>
      <c r="F232" s="92">
        <v>0</v>
      </c>
      <c r="G232" s="92">
        <v>0</v>
      </c>
      <c r="H232" s="158">
        <v>0</v>
      </c>
      <c r="I232" s="159" t="str">
        <f t="shared" ref="I232:I263" si="53">IF(H232=0,"0",IF(H232=0.5,"3","6"))</f>
        <v>0</v>
      </c>
      <c r="J232" s="159" t="str">
        <f t="shared" ref="J232:J295" si="54">IF(E232=1,"6","0")</f>
        <v>0</v>
      </c>
      <c r="K232" s="159" t="str">
        <f t="shared" si="52"/>
        <v>1</v>
      </c>
      <c r="L232" s="159" t="str">
        <f t="shared" ref="L232:L295" si="55">IF(G232=1,"7","0")</f>
        <v>0</v>
      </c>
      <c r="M232" s="159" t="str">
        <f t="shared" ref="M232:M295" si="56">IF(E232=1,"11","0")</f>
        <v>0</v>
      </c>
      <c r="N232" s="159" t="str">
        <f t="shared" ref="N232:N295" si="57">IF(F232=1,"14","0")</f>
        <v>0</v>
      </c>
      <c r="O232" s="159">
        <f t="shared" ref="O232:O295" si="58">(0.5*D232)*100</f>
        <v>4</v>
      </c>
      <c r="P232" s="159">
        <f t="shared" ref="P232:P295" si="59">O232+I232+J232+K232+L232+M232+N232</f>
        <v>5</v>
      </c>
      <c r="Q232" s="174">
        <v>90</v>
      </c>
      <c r="R232" s="158" t="s">
        <v>291</v>
      </c>
    </row>
    <row r="233" spans="1:18" s="174" customFormat="1" ht="15" customHeight="1">
      <c r="A233" s="163" t="s">
        <v>225</v>
      </c>
      <c r="B233" s="163" t="s">
        <v>226</v>
      </c>
      <c r="C233" s="163" t="s">
        <v>292</v>
      </c>
      <c r="D233" s="164">
        <v>0.08</v>
      </c>
      <c r="E233" s="163">
        <v>0</v>
      </c>
      <c r="F233" s="163">
        <v>0</v>
      </c>
      <c r="G233" s="163">
        <v>0</v>
      </c>
      <c r="H233" s="165">
        <v>0</v>
      </c>
      <c r="I233" s="160" t="str">
        <f t="shared" si="53"/>
        <v>0</v>
      </c>
      <c r="J233" s="160" t="str">
        <f t="shared" si="54"/>
        <v>0</v>
      </c>
      <c r="K233" s="160" t="str">
        <f t="shared" si="52"/>
        <v>1</v>
      </c>
      <c r="L233" s="160" t="str">
        <f t="shared" si="55"/>
        <v>0</v>
      </c>
      <c r="M233" s="160" t="str">
        <f t="shared" si="56"/>
        <v>0</v>
      </c>
      <c r="N233" s="160" t="str">
        <f t="shared" si="57"/>
        <v>0</v>
      </c>
      <c r="O233" s="160">
        <f t="shared" si="58"/>
        <v>4</v>
      </c>
      <c r="P233" s="160">
        <f t="shared" si="59"/>
        <v>5</v>
      </c>
      <c r="Q233" s="174">
        <v>90</v>
      </c>
      <c r="R233" s="163" t="s">
        <v>292</v>
      </c>
    </row>
    <row r="234" spans="1:18" s="159" customFormat="1" ht="15" customHeight="1">
      <c r="A234" s="92" t="s">
        <v>37</v>
      </c>
      <c r="B234" s="92" t="s">
        <v>37</v>
      </c>
      <c r="C234" s="92" t="s">
        <v>293</v>
      </c>
      <c r="D234" s="157">
        <v>0.05</v>
      </c>
      <c r="E234" s="92">
        <v>0</v>
      </c>
      <c r="F234" s="92">
        <v>0</v>
      </c>
      <c r="G234" s="92">
        <v>0</v>
      </c>
      <c r="H234" s="158">
        <v>0</v>
      </c>
      <c r="I234" s="159" t="str">
        <f t="shared" si="53"/>
        <v>0</v>
      </c>
      <c r="J234" s="159" t="str">
        <f t="shared" si="54"/>
        <v>0</v>
      </c>
      <c r="K234" s="159" t="str">
        <f t="shared" si="52"/>
        <v>1</v>
      </c>
      <c r="L234" s="159" t="str">
        <f t="shared" si="55"/>
        <v>0</v>
      </c>
      <c r="M234" s="159" t="str">
        <f t="shared" si="56"/>
        <v>0</v>
      </c>
      <c r="N234" s="159" t="str">
        <f t="shared" si="57"/>
        <v>0</v>
      </c>
      <c r="O234" s="159">
        <f t="shared" si="58"/>
        <v>2.5</v>
      </c>
      <c r="P234" s="159">
        <f t="shared" si="59"/>
        <v>3.5</v>
      </c>
      <c r="Q234" s="174">
        <v>91</v>
      </c>
      <c r="R234" s="92" t="s">
        <v>293</v>
      </c>
    </row>
    <row r="235" spans="1:18" s="159" customFormat="1" ht="15" customHeight="1">
      <c r="A235" s="92" t="s">
        <v>116</v>
      </c>
      <c r="B235" s="92" t="s">
        <v>128</v>
      </c>
      <c r="C235" s="92" t="s">
        <v>294</v>
      </c>
      <c r="D235" s="157">
        <v>0.05</v>
      </c>
      <c r="E235" s="178">
        <v>0</v>
      </c>
      <c r="F235" s="178">
        <v>0</v>
      </c>
      <c r="G235" s="178">
        <v>0</v>
      </c>
      <c r="H235" s="158">
        <v>0</v>
      </c>
      <c r="I235" s="159" t="str">
        <f t="shared" si="53"/>
        <v>0</v>
      </c>
      <c r="J235" s="159" t="str">
        <f t="shared" si="54"/>
        <v>0</v>
      </c>
      <c r="K235" s="159" t="str">
        <f t="shared" si="52"/>
        <v>1</v>
      </c>
      <c r="L235" s="159" t="str">
        <f t="shared" si="55"/>
        <v>0</v>
      </c>
      <c r="M235" s="159" t="str">
        <f t="shared" si="56"/>
        <v>0</v>
      </c>
      <c r="N235" s="159" t="str">
        <f t="shared" si="57"/>
        <v>0</v>
      </c>
      <c r="O235" s="159">
        <f t="shared" si="58"/>
        <v>2.5</v>
      </c>
      <c r="P235" s="159">
        <f t="shared" si="59"/>
        <v>3.5</v>
      </c>
      <c r="Q235" s="174">
        <v>91</v>
      </c>
      <c r="R235" s="92" t="s">
        <v>294</v>
      </c>
    </row>
    <row r="236" spans="1:18" s="159" customFormat="1" ht="15" customHeight="1">
      <c r="A236" s="92" t="s">
        <v>116</v>
      </c>
      <c r="B236" s="92" t="s">
        <v>128</v>
      </c>
      <c r="C236" s="92" t="s">
        <v>295</v>
      </c>
      <c r="D236" s="157">
        <v>0.05</v>
      </c>
      <c r="E236" s="178">
        <v>0</v>
      </c>
      <c r="F236" s="178">
        <v>0</v>
      </c>
      <c r="G236" s="178">
        <v>0</v>
      </c>
      <c r="H236" s="158">
        <v>0</v>
      </c>
      <c r="I236" s="159" t="str">
        <f t="shared" si="53"/>
        <v>0</v>
      </c>
      <c r="J236" s="159" t="str">
        <f t="shared" si="54"/>
        <v>0</v>
      </c>
      <c r="K236" s="159" t="str">
        <f t="shared" si="52"/>
        <v>1</v>
      </c>
      <c r="L236" s="159" t="str">
        <f t="shared" si="55"/>
        <v>0</v>
      </c>
      <c r="M236" s="159" t="str">
        <f t="shared" si="56"/>
        <v>0</v>
      </c>
      <c r="N236" s="159" t="str">
        <f t="shared" si="57"/>
        <v>0</v>
      </c>
      <c r="O236" s="159">
        <f t="shared" si="58"/>
        <v>2.5</v>
      </c>
      <c r="P236" s="159">
        <f t="shared" si="59"/>
        <v>3.5</v>
      </c>
      <c r="Q236" s="174">
        <v>91</v>
      </c>
      <c r="R236" s="92" t="s">
        <v>295</v>
      </c>
    </row>
    <row r="237" spans="1:18" s="159" customFormat="1" ht="15" customHeight="1">
      <c r="A237" s="92" t="s">
        <v>296</v>
      </c>
      <c r="B237" s="92" t="s">
        <v>297</v>
      </c>
      <c r="C237" s="92" t="s">
        <v>298</v>
      </c>
      <c r="D237" s="157">
        <v>0.05</v>
      </c>
      <c r="E237" s="92">
        <v>0</v>
      </c>
      <c r="F237" s="92">
        <v>0</v>
      </c>
      <c r="G237" s="92">
        <v>0</v>
      </c>
      <c r="H237" s="158">
        <v>0</v>
      </c>
      <c r="I237" s="159" t="str">
        <f t="shared" si="53"/>
        <v>0</v>
      </c>
      <c r="J237" s="159" t="str">
        <f t="shared" si="54"/>
        <v>0</v>
      </c>
      <c r="K237" s="159" t="str">
        <f t="shared" si="52"/>
        <v>1</v>
      </c>
      <c r="L237" s="159" t="str">
        <f t="shared" si="55"/>
        <v>0</v>
      </c>
      <c r="M237" s="159" t="str">
        <f t="shared" si="56"/>
        <v>0</v>
      </c>
      <c r="N237" s="159" t="str">
        <f t="shared" si="57"/>
        <v>0</v>
      </c>
      <c r="O237" s="159">
        <f t="shared" si="58"/>
        <v>2.5</v>
      </c>
      <c r="P237" s="159">
        <f t="shared" si="59"/>
        <v>3.5</v>
      </c>
      <c r="Q237" s="174">
        <v>91</v>
      </c>
      <c r="R237" s="92" t="s">
        <v>298</v>
      </c>
    </row>
    <row r="238" spans="1:18" s="159" customFormat="1" ht="15" customHeight="1">
      <c r="A238" s="92" t="s">
        <v>202</v>
      </c>
      <c r="B238" s="92" t="s">
        <v>203</v>
      </c>
      <c r="C238" s="92" t="s">
        <v>299</v>
      </c>
      <c r="D238" s="157">
        <v>0.05</v>
      </c>
      <c r="E238" s="92">
        <v>0</v>
      </c>
      <c r="F238" s="92">
        <v>0</v>
      </c>
      <c r="G238" s="92">
        <v>0</v>
      </c>
      <c r="H238" s="158">
        <v>0</v>
      </c>
      <c r="I238" s="159" t="str">
        <f t="shared" si="53"/>
        <v>0</v>
      </c>
      <c r="J238" s="159" t="str">
        <f t="shared" si="54"/>
        <v>0</v>
      </c>
      <c r="K238" s="159" t="str">
        <f t="shared" si="52"/>
        <v>1</v>
      </c>
      <c r="L238" s="159" t="str">
        <f t="shared" si="55"/>
        <v>0</v>
      </c>
      <c r="M238" s="159" t="str">
        <f t="shared" si="56"/>
        <v>0</v>
      </c>
      <c r="N238" s="159" t="str">
        <f t="shared" si="57"/>
        <v>0</v>
      </c>
      <c r="O238" s="159">
        <f t="shared" si="58"/>
        <v>2.5</v>
      </c>
      <c r="P238" s="159">
        <f t="shared" si="59"/>
        <v>3.5</v>
      </c>
      <c r="Q238" s="174">
        <v>91</v>
      </c>
      <c r="R238" s="92" t="s">
        <v>299</v>
      </c>
    </row>
    <row r="239" spans="1:18" s="159" customFormat="1" ht="15" customHeight="1">
      <c r="A239" s="186" t="s">
        <v>268</v>
      </c>
      <c r="B239" s="92" t="s">
        <v>269</v>
      </c>
      <c r="C239" s="92" t="s">
        <v>300</v>
      </c>
      <c r="D239" s="157">
        <v>0.05</v>
      </c>
      <c r="E239" s="92">
        <v>0</v>
      </c>
      <c r="F239" s="92">
        <v>0</v>
      </c>
      <c r="G239" s="92">
        <v>0</v>
      </c>
      <c r="H239" s="158">
        <v>0</v>
      </c>
      <c r="I239" s="159" t="str">
        <f t="shared" si="53"/>
        <v>0</v>
      </c>
      <c r="J239" s="159" t="str">
        <f t="shared" si="54"/>
        <v>0</v>
      </c>
      <c r="K239" s="159" t="str">
        <f t="shared" si="52"/>
        <v>1</v>
      </c>
      <c r="L239" s="159" t="str">
        <f t="shared" si="55"/>
        <v>0</v>
      </c>
      <c r="M239" s="159" t="str">
        <f t="shared" si="56"/>
        <v>0</v>
      </c>
      <c r="N239" s="159" t="str">
        <f t="shared" si="57"/>
        <v>0</v>
      </c>
      <c r="O239" s="159">
        <f t="shared" si="58"/>
        <v>2.5</v>
      </c>
      <c r="P239" s="159">
        <f t="shared" si="59"/>
        <v>3.5</v>
      </c>
      <c r="Q239" s="174">
        <v>91</v>
      </c>
      <c r="R239" s="92" t="s">
        <v>300</v>
      </c>
    </row>
    <row r="240" spans="1:18" s="159" customFormat="1" ht="15" customHeight="1">
      <c r="A240" s="186" t="s">
        <v>268</v>
      </c>
      <c r="B240" s="92" t="s">
        <v>269</v>
      </c>
      <c r="C240" s="92" t="s">
        <v>301</v>
      </c>
      <c r="D240" s="157">
        <v>0.05</v>
      </c>
      <c r="E240" s="92">
        <v>0</v>
      </c>
      <c r="F240" s="92">
        <v>0</v>
      </c>
      <c r="G240" s="92">
        <v>0</v>
      </c>
      <c r="H240" s="158">
        <v>0</v>
      </c>
      <c r="I240" s="159" t="str">
        <f t="shared" si="53"/>
        <v>0</v>
      </c>
      <c r="J240" s="159" t="str">
        <f t="shared" si="54"/>
        <v>0</v>
      </c>
      <c r="K240" s="159" t="str">
        <f t="shared" si="52"/>
        <v>1</v>
      </c>
      <c r="L240" s="159" t="str">
        <f t="shared" si="55"/>
        <v>0</v>
      </c>
      <c r="M240" s="159" t="str">
        <f t="shared" si="56"/>
        <v>0</v>
      </c>
      <c r="N240" s="159" t="str">
        <f t="shared" si="57"/>
        <v>0</v>
      </c>
      <c r="O240" s="159">
        <f t="shared" si="58"/>
        <v>2.5</v>
      </c>
      <c r="P240" s="159">
        <f t="shared" si="59"/>
        <v>3.5</v>
      </c>
      <c r="Q240" s="174">
        <v>91</v>
      </c>
      <c r="R240" s="92" t="s">
        <v>301</v>
      </c>
    </row>
    <row r="241" spans="1:18" s="174" customFormat="1" ht="15" customHeight="1">
      <c r="A241" s="163" t="s">
        <v>225</v>
      </c>
      <c r="B241" s="163" t="s">
        <v>226</v>
      </c>
      <c r="C241" s="163" t="s">
        <v>302</v>
      </c>
      <c r="D241" s="164">
        <v>0.05</v>
      </c>
      <c r="E241" s="163">
        <v>0</v>
      </c>
      <c r="F241" s="163">
        <v>0</v>
      </c>
      <c r="G241" s="163">
        <v>0</v>
      </c>
      <c r="H241" s="165">
        <v>0</v>
      </c>
      <c r="I241" s="160" t="str">
        <f t="shared" si="53"/>
        <v>0</v>
      </c>
      <c r="J241" s="160" t="str">
        <f t="shared" si="54"/>
        <v>0</v>
      </c>
      <c r="K241" s="160" t="str">
        <f t="shared" si="52"/>
        <v>1</v>
      </c>
      <c r="L241" s="160" t="str">
        <f t="shared" si="55"/>
        <v>0</v>
      </c>
      <c r="M241" s="160" t="str">
        <f t="shared" si="56"/>
        <v>0</v>
      </c>
      <c r="N241" s="160" t="str">
        <f t="shared" si="57"/>
        <v>0</v>
      </c>
      <c r="O241" s="160">
        <f t="shared" si="58"/>
        <v>2.5</v>
      </c>
      <c r="P241" s="160">
        <f t="shared" si="59"/>
        <v>3.5</v>
      </c>
      <c r="Q241" s="174">
        <v>91</v>
      </c>
      <c r="R241" s="163" t="s">
        <v>302</v>
      </c>
    </row>
    <row r="242" spans="1:18" s="159" customFormat="1" ht="15" customHeight="1">
      <c r="A242" s="92" t="s">
        <v>37</v>
      </c>
      <c r="B242" s="92" t="s">
        <v>37</v>
      </c>
      <c r="C242" s="92" t="s">
        <v>303</v>
      </c>
      <c r="D242" s="157">
        <v>0.04</v>
      </c>
      <c r="E242" s="92">
        <v>0</v>
      </c>
      <c r="F242" s="92">
        <v>0</v>
      </c>
      <c r="G242" s="92">
        <v>0</v>
      </c>
      <c r="H242" s="158">
        <v>0</v>
      </c>
      <c r="I242" s="159" t="str">
        <f t="shared" si="53"/>
        <v>0</v>
      </c>
      <c r="J242" s="159" t="str">
        <f t="shared" si="54"/>
        <v>0</v>
      </c>
      <c r="K242" s="159" t="str">
        <f t="shared" si="52"/>
        <v>1</v>
      </c>
      <c r="L242" s="159" t="str">
        <f t="shared" si="55"/>
        <v>0</v>
      </c>
      <c r="M242" s="159" t="str">
        <f t="shared" si="56"/>
        <v>0</v>
      </c>
      <c r="N242" s="159" t="str">
        <f t="shared" si="57"/>
        <v>0</v>
      </c>
      <c r="O242" s="159">
        <f t="shared" si="58"/>
        <v>2</v>
      </c>
      <c r="P242" s="159">
        <f t="shared" si="59"/>
        <v>3</v>
      </c>
      <c r="Q242" s="174">
        <v>92</v>
      </c>
      <c r="R242" s="92" t="s">
        <v>303</v>
      </c>
    </row>
    <row r="243" spans="1:18" s="159" customFormat="1" ht="15" customHeight="1">
      <c r="A243" s="92" t="s">
        <v>37</v>
      </c>
      <c r="B243" s="92" t="s">
        <v>37</v>
      </c>
      <c r="C243" s="92" t="s">
        <v>304</v>
      </c>
      <c r="D243" s="157">
        <v>0.04</v>
      </c>
      <c r="E243" s="92">
        <v>0</v>
      </c>
      <c r="F243" s="92">
        <v>0</v>
      </c>
      <c r="G243" s="92">
        <v>0</v>
      </c>
      <c r="H243" s="158">
        <v>0</v>
      </c>
      <c r="I243" s="159" t="str">
        <f t="shared" si="53"/>
        <v>0</v>
      </c>
      <c r="J243" s="159" t="str">
        <f t="shared" si="54"/>
        <v>0</v>
      </c>
      <c r="K243" s="159" t="str">
        <f t="shared" si="52"/>
        <v>1</v>
      </c>
      <c r="L243" s="159" t="str">
        <f t="shared" si="55"/>
        <v>0</v>
      </c>
      <c r="M243" s="159" t="str">
        <f t="shared" si="56"/>
        <v>0</v>
      </c>
      <c r="N243" s="159" t="str">
        <f t="shared" si="57"/>
        <v>0</v>
      </c>
      <c r="O243" s="159">
        <f t="shared" si="58"/>
        <v>2</v>
      </c>
      <c r="P243" s="159">
        <f t="shared" si="59"/>
        <v>3</v>
      </c>
      <c r="Q243" s="174">
        <v>92</v>
      </c>
      <c r="R243" s="92" t="s">
        <v>304</v>
      </c>
    </row>
    <row r="244" spans="1:18" s="159" customFormat="1" ht="15" customHeight="1">
      <c r="A244" s="92" t="s">
        <v>296</v>
      </c>
      <c r="B244" s="92" t="s">
        <v>297</v>
      </c>
      <c r="C244" s="92" t="s">
        <v>305</v>
      </c>
      <c r="D244" s="157">
        <v>0.04</v>
      </c>
      <c r="E244" s="92">
        <v>0</v>
      </c>
      <c r="F244" s="92">
        <v>0</v>
      </c>
      <c r="G244" s="92">
        <v>0</v>
      </c>
      <c r="H244" s="158">
        <v>0</v>
      </c>
      <c r="I244" s="159" t="str">
        <f t="shared" si="53"/>
        <v>0</v>
      </c>
      <c r="J244" s="159" t="str">
        <f t="shared" si="54"/>
        <v>0</v>
      </c>
      <c r="K244" s="159" t="str">
        <f t="shared" si="52"/>
        <v>1</v>
      </c>
      <c r="L244" s="159" t="str">
        <f t="shared" si="55"/>
        <v>0</v>
      </c>
      <c r="M244" s="159" t="str">
        <f t="shared" si="56"/>
        <v>0</v>
      </c>
      <c r="N244" s="159" t="str">
        <f t="shared" si="57"/>
        <v>0</v>
      </c>
      <c r="O244" s="159">
        <f t="shared" si="58"/>
        <v>2</v>
      </c>
      <c r="P244" s="159">
        <f t="shared" si="59"/>
        <v>3</v>
      </c>
      <c r="Q244" s="174">
        <v>92</v>
      </c>
      <c r="R244" s="92" t="s">
        <v>305</v>
      </c>
    </row>
    <row r="245" spans="1:18" s="159" customFormat="1" ht="15" customHeight="1">
      <c r="A245" s="92" t="s">
        <v>296</v>
      </c>
      <c r="B245" s="92" t="s">
        <v>297</v>
      </c>
      <c r="C245" s="92" t="s">
        <v>306</v>
      </c>
      <c r="D245" s="157">
        <v>0.04</v>
      </c>
      <c r="E245" s="92">
        <v>0</v>
      </c>
      <c r="F245" s="92">
        <v>0</v>
      </c>
      <c r="G245" s="92">
        <v>0</v>
      </c>
      <c r="H245" s="158">
        <v>0</v>
      </c>
      <c r="I245" s="159" t="str">
        <f t="shared" si="53"/>
        <v>0</v>
      </c>
      <c r="J245" s="159" t="str">
        <f t="shared" si="54"/>
        <v>0</v>
      </c>
      <c r="K245" s="159" t="str">
        <f t="shared" si="52"/>
        <v>1</v>
      </c>
      <c r="L245" s="159" t="str">
        <f t="shared" si="55"/>
        <v>0</v>
      </c>
      <c r="M245" s="159" t="str">
        <f t="shared" si="56"/>
        <v>0</v>
      </c>
      <c r="N245" s="159" t="str">
        <f t="shared" si="57"/>
        <v>0</v>
      </c>
      <c r="O245" s="159">
        <f t="shared" si="58"/>
        <v>2</v>
      </c>
      <c r="P245" s="159">
        <f t="shared" si="59"/>
        <v>3</v>
      </c>
      <c r="Q245" s="174">
        <v>92</v>
      </c>
      <c r="R245" s="92" t="s">
        <v>306</v>
      </c>
    </row>
    <row r="246" spans="1:18" s="159" customFormat="1" ht="15" customHeight="1">
      <c r="A246" s="92" t="s">
        <v>296</v>
      </c>
      <c r="B246" s="92" t="s">
        <v>297</v>
      </c>
      <c r="C246" s="92" t="s">
        <v>307</v>
      </c>
      <c r="D246" s="157">
        <v>0.04</v>
      </c>
      <c r="E246" s="92">
        <v>0</v>
      </c>
      <c r="F246" s="92">
        <v>0</v>
      </c>
      <c r="G246" s="92">
        <v>0</v>
      </c>
      <c r="H246" s="158">
        <v>0</v>
      </c>
      <c r="I246" s="159" t="str">
        <f t="shared" si="53"/>
        <v>0</v>
      </c>
      <c r="J246" s="159" t="str">
        <f t="shared" si="54"/>
        <v>0</v>
      </c>
      <c r="K246" s="159" t="str">
        <f t="shared" si="52"/>
        <v>1</v>
      </c>
      <c r="L246" s="159" t="str">
        <f t="shared" si="55"/>
        <v>0</v>
      </c>
      <c r="M246" s="159" t="str">
        <f t="shared" si="56"/>
        <v>0</v>
      </c>
      <c r="N246" s="159" t="str">
        <f t="shared" si="57"/>
        <v>0</v>
      </c>
      <c r="O246" s="159">
        <f t="shared" si="58"/>
        <v>2</v>
      </c>
      <c r="P246" s="159">
        <f t="shared" si="59"/>
        <v>3</v>
      </c>
      <c r="Q246" s="174">
        <v>92</v>
      </c>
      <c r="R246" s="92" t="s">
        <v>307</v>
      </c>
    </row>
    <row r="247" spans="1:18" s="159" customFormat="1" ht="15" customHeight="1">
      <c r="A247" s="92" t="s">
        <v>74</v>
      </c>
      <c r="B247" s="92" t="s">
        <v>75</v>
      </c>
      <c r="C247" s="92" t="s">
        <v>308</v>
      </c>
      <c r="D247" s="157">
        <v>0.04</v>
      </c>
      <c r="E247" s="92">
        <v>0</v>
      </c>
      <c r="F247" s="92">
        <v>0</v>
      </c>
      <c r="G247" s="92">
        <v>0</v>
      </c>
      <c r="H247" s="158">
        <v>0</v>
      </c>
      <c r="I247" s="159" t="str">
        <f t="shared" si="53"/>
        <v>0</v>
      </c>
      <c r="J247" s="159" t="str">
        <f t="shared" si="54"/>
        <v>0</v>
      </c>
      <c r="K247" s="159" t="str">
        <f t="shared" si="52"/>
        <v>1</v>
      </c>
      <c r="L247" s="159" t="str">
        <f t="shared" si="55"/>
        <v>0</v>
      </c>
      <c r="M247" s="159" t="str">
        <f t="shared" si="56"/>
        <v>0</v>
      </c>
      <c r="N247" s="159" t="str">
        <f t="shared" si="57"/>
        <v>0</v>
      </c>
      <c r="O247" s="159">
        <f t="shared" si="58"/>
        <v>2</v>
      </c>
      <c r="P247" s="159">
        <f t="shared" si="59"/>
        <v>3</v>
      </c>
      <c r="Q247" s="174">
        <v>92</v>
      </c>
      <c r="R247" s="92" t="s">
        <v>308</v>
      </c>
    </row>
    <row r="248" spans="1:18" s="159" customFormat="1" ht="15" customHeight="1">
      <c r="A248" s="186" t="s">
        <v>268</v>
      </c>
      <c r="B248" s="92" t="s">
        <v>269</v>
      </c>
      <c r="C248" s="92" t="s">
        <v>309</v>
      </c>
      <c r="D248" s="157">
        <v>0.04</v>
      </c>
      <c r="E248" s="92">
        <v>0</v>
      </c>
      <c r="F248" s="92">
        <v>0</v>
      </c>
      <c r="G248" s="92">
        <v>0</v>
      </c>
      <c r="H248" s="158">
        <v>0</v>
      </c>
      <c r="I248" s="159" t="str">
        <f t="shared" si="53"/>
        <v>0</v>
      </c>
      <c r="J248" s="159" t="str">
        <f t="shared" si="54"/>
        <v>0</v>
      </c>
      <c r="K248" s="159" t="str">
        <f t="shared" si="52"/>
        <v>1</v>
      </c>
      <c r="L248" s="159" t="str">
        <f t="shared" si="55"/>
        <v>0</v>
      </c>
      <c r="M248" s="159" t="str">
        <f t="shared" si="56"/>
        <v>0</v>
      </c>
      <c r="N248" s="159" t="str">
        <f t="shared" si="57"/>
        <v>0</v>
      </c>
      <c r="O248" s="159">
        <f t="shared" si="58"/>
        <v>2</v>
      </c>
      <c r="P248" s="159">
        <f t="shared" si="59"/>
        <v>3</v>
      </c>
      <c r="Q248" s="174">
        <v>92</v>
      </c>
      <c r="R248" s="92" t="s">
        <v>309</v>
      </c>
    </row>
    <row r="249" spans="1:18" s="159" customFormat="1" ht="15" customHeight="1">
      <c r="A249" s="92" t="s">
        <v>97</v>
      </c>
      <c r="B249" s="92" t="s">
        <v>237</v>
      </c>
      <c r="C249" s="92" t="s">
        <v>310</v>
      </c>
      <c r="D249" s="157">
        <v>0.03</v>
      </c>
      <c r="E249" s="92">
        <v>0</v>
      </c>
      <c r="F249" s="92">
        <v>0</v>
      </c>
      <c r="G249" s="92">
        <v>0</v>
      </c>
      <c r="H249" s="158">
        <v>0</v>
      </c>
      <c r="I249" s="159" t="str">
        <f t="shared" si="53"/>
        <v>0</v>
      </c>
      <c r="J249" s="159" t="str">
        <f t="shared" si="54"/>
        <v>0</v>
      </c>
      <c r="K249" s="159" t="str">
        <f t="shared" si="52"/>
        <v>1</v>
      </c>
      <c r="L249" s="159" t="str">
        <f t="shared" si="55"/>
        <v>0</v>
      </c>
      <c r="M249" s="159" t="str">
        <f t="shared" si="56"/>
        <v>0</v>
      </c>
      <c r="N249" s="159" t="str">
        <f t="shared" si="57"/>
        <v>0</v>
      </c>
      <c r="O249" s="159">
        <f t="shared" si="58"/>
        <v>1.5</v>
      </c>
      <c r="P249" s="159">
        <f t="shared" si="59"/>
        <v>2.5</v>
      </c>
      <c r="Q249" s="174">
        <v>93</v>
      </c>
      <c r="R249" s="92" t="s">
        <v>310</v>
      </c>
    </row>
    <row r="250" spans="1:18" s="159" customFormat="1" ht="15" customHeight="1">
      <c r="A250" s="92" t="s">
        <v>97</v>
      </c>
      <c r="B250" s="92" t="s">
        <v>98</v>
      </c>
      <c r="C250" s="92" t="s">
        <v>311</v>
      </c>
      <c r="D250" s="157">
        <v>0.03</v>
      </c>
      <c r="E250" s="92">
        <v>0</v>
      </c>
      <c r="F250" s="92">
        <v>0</v>
      </c>
      <c r="G250" s="92">
        <v>0</v>
      </c>
      <c r="H250" s="158"/>
      <c r="I250" s="159" t="str">
        <f t="shared" si="53"/>
        <v>0</v>
      </c>
      <c r="J250" s="159" t="str">
        <f t="shared" si="54"/>
        <v>0</v>
      </c>
      <c r="K250" s="159" t="str">
        <f t="shared" si="52"/>
        <v>1</v>
      </c>
      <c r="L250" s="159" t="str">
        <f t="shared" si="55"/>
        <v>0</v>
      </c>
      <c r="M250" s="159" t="str">
        <f t="shared" si="56"/>
        <v>0</v>
      </c>
      <c r="N250" s="159" t="str">
        <f t="shared" si="57"/>
        <v>0</v>
      </c>
      <c r="O250" s="159">
        <f t="shared" si="58"/>
        <v>1.5</v>
      </c>
      <c r="P250" s="159">
        <f t="shared" si="59"/>
        <v>2.5</v>
      </c>
      <c r="Q250" s="174">
        <v>93</v>
      </c>
      <c r="R250" s="92" t="s">
        <v>311</v>
      </c>
    </row>
    <row r="251" spans="1:18" s="159" customFormat="1" ht="15" customHeight="1">
      <c r="A251" s="92" t="s">
        <v>97</v>
      </c>
      <c r="B251" s="92" t="s">
        <v>237</v>
      </c>
      <c r="C251" s="92" t="s">
        <v>312</v>
      </c>
      <c r="D251" s="157">
        <v>0.03</v>
      </c>
      <c r="E251" s="92">
        <v>0</v>
      </c>
      <c r="F251" s="92">
        <v>0</v>
      </c>
      <c r="G251" s="92">
        <v>0</v>
      </c>
      <c r="H251" s="158">
        <v>0</v>
      </c>
      <c r="I251" s="159" t="str">
        <f t="shared" si="53"/>
        <v>0</v>
      </c>
      <c r="J251" s="159" t="str">
        <f t="shared" si="54"/>
        <v>0</v>
      </c>
      <c r="K251" s="159" t="str">
        <f t="shared" si="52"/>
        <v>1</v>
      </c>
      <c r="L251" s="159" t="str">
        <f t="shared" si="55"/>
        <v>0</v>
      </c>
      <c r="M251" s="159" t="str">
        <f t="shared" si="56"/>
        <v>0</v>
      </c>
      <c r="N251" s="159" t="str">
        <f t="shared" si="57"/>
        <v>0</v>
      </c>
      <c r="O251" s="159">
        <f t="shared" si="58"/>
        <v>1.5</v>
      </c>
      <c r="P251" s="159">
        <f t="shared" si="59"/>
        <v>2.5</v>
      </c>
      <c r="Q251" s="174">
        <v>93</v>
      </c>
      <c r="R251" s="92" t="s">
        <v>312</v>
      </c>
    </row>
    <row r="252" spans="1:18" s="159" customFormat="1" ht="15" customHeight="1">
      <c r="A252" s="92" t="s">
        <v>97</v>
      </c>
      <c r="B252" s="92" t="s">
        <v>237</v>
      </c>
      <c r="C252" s="92" t="s">
        <v>313</v>
      </c>
      <c r="D252" s="157">
        <v>0.02</v>
      </c>
      <c r="E252" s="92">
        <v>0</v>
      </c>
      <c r="F252" s="92">
        <v>0</v>
      </c>
      <c r="G252" s="92">
        <v>0</v>
      </c>
      <c r="H252" s="158">
        <v>0</v>
      </c>
      <c r="I252" s="159" t="str">
        <f t="shared" si="53"/>
        <v>0</v>
      </c>
      <c r="J252" s="159" t="str">
        <f t="shared" si="54"/>
        <v>0</v>
      </c>
      <c r="K252" s="159" t="str">
        <f t="shared" si="52"/>
        <v>1</v>
      </c>
      <c r="L252" s="159" t="str">
        <f t="shared" si="55"/>
        <v>0</v>
      </c>
      <c r="M252" s="159" t="str">
        <f t="shared" si="56"/>
        <v>0</v>
      </c>
      <c r="N252" s="159" t="str">
        <f t="shared" si="57"/>
        <v>0</v>
      </c>
      <c r="O252" s="159">
        <f t="shared" si="58"/>
        <v>1</v>
      </c>
      <c r="P252" s="159">
        <f t="shared" si="59"/>
        <v>2</v>
      </c>
      <c r="Q252" s="174">
        <v>94</v>
      </c>
      <c r="R252" s="92" t="s">
        <v>313</v>
      </c>
    </row>
    <row r="253" spans="1:18" s="159" customFormat="1" ht="15" customHeight="1">
      <c r="A253" s="92" t="s">
        <v>97</v>
      </c>
      <c r="B253" s="92" t="s">
        <v>237</v>
      </c>
      <c r="C253" s="92" t="s">
        <v>314</v>
      </c>
      <c r="D253" s="191">
        <v>0.02</v>
      </c>
      <c r="E253" s="92">
        <v>0</v>
      </c>
      <c r="F253" s="92">
        <v>0</v>
      </c>
      <c r="G253" s="92">
        <v>0</v>
      </c>
      <c r="H253" s="158">
        <v>0</v>
      </c>
      <c r="I253" s="159" t="str">
        <f t="shared" si="53"/>
        <v>0</v>
      </c>
      <c r="J253" s="159" t="str">
        <f t="shared" si="54"/>
        <v>0</v>
      </c>
      <c r="K253" s="159">
        <v>1</v>
      </c>
      <c r="L253" s="159" t="str">
        <f t="shared" si="55"/>
        <v>0</v>
      </c>
      <c r="M253" s="159" t="str">
        <f t="shared" si="56"/>
        <v>0</v>
      </c>
      <c r="N253" s="159" t="str">
        <f t="shared" si="57"/>
        <v>0</v>
      </c>
      <c r="O253" s="159">
        <f t="shared" si="58"/>
        <v>1</v>
      </c>
      <c r="P253" s="159">
        <f t="shared" si="59"/>
        <v>2</v>
      </c>
      <c r="Q253" s="174">
        <v>94</v>
      </c>
      <c r="R253" s="92" t="s">
        <v>314</v>
      </c>
    </row>
    <row r="254" spans="1:18" s="159" customFormat="1" ht="15" customHeight="1">
      <c r="A254" s="92" t="s">
        <v>97</v>
      </c>
      <c r="B254" s="92" t="s">
        <v>237</v>
      </c>
      <c r="C254" s="92" t="s">
        <v>315</v>
      </c>
      <c r="D254" s="191">
        <v>0.02</v>
      </c>
      <c r="E254" s="92">
        <v>0</v>
      </c>
      <c r="F254" s="92">
        <v>0</v>
      </c>
      <c r="G254" s="92">
        <v>0</v>
      </c>
      <c r="H254" s="158">
        <v>0</v>
      </c>
      <c r="I254" s="159" t="str">
        <f t="shared" si="53"/>
        <v>0</v>
      </c>
      <c r="J254" s="159" t="str">
        <f t="shared" si="54"/>
        <v>0</v>
      </c>
      <c r="K254" s="159">
        <v>1</v>
      </c>
      <c r="L254" s="159" t="str">
        <f t="shared" si="55"/>
        <v>0</v>
      </c>
      <c r="M254" s="159" t="str">
        <f t="shared" si="56"/>
        <v>0</v>
      </c>
      <c r="N254" s="159" t="str">
        <f t="shared" si="57"/>
        <v>0</v>
      </c>
      <c r="O254" s="159">
        <f t="shared" si="58"/>
        <v>1</v>
      </c>
      <c r="P254" s="159">
        <f t="shared" si="59"/>
        <v>2</v>
      </c>
      <c r="Q254" s="174">
        <v>94</v>
      </c>
      <c r="R254" s="92" t="s">
        <v>315</v>
      </c>
    </row>
    <row r="255" spans="1:18" s="159" customFormat="1" ht="15" customHeight="1">
      <c r="A255" s="92" t="s">
        <v>97</v>
      </c>
      <c r="B255" s="92" t="s">
        <v>237</v>
      </c>
      <c r="C255" s="92" t="s">
        <v>316</v>
      </c>
      <c r="D255" s="157">
        <v>0.02</v>
      </c>
      <c r="E255" s="92">
        <v>0</v>
      </c>
      <c r="F255" s="92">
        <v>0</v>
      </c>
      <c r="G255" s="92">
        <v>0</v>
      </c>
      <c r="H255" s="158">
        <v>0</v>
      </c>
      <c r="I255" s="159" t="str">
        <f t="shared" si="53"/>
        <v>0</v>
      </c>
      <c r="J255" s="159" t="str">
        <f t="shared" si="54"/>
        <v>0</v>
      </c>
      <c r="K255" s="159" t="str">
        <f t="shared" ref="K255:K262" si="60">IF(H255=0,"1",IF(H255=0.5,"3","6"))</f>
        <v>1</v>
      </c>
      <c r="L255" s="159" t="str">
        <f t="shared" si="55"/>
        <v>0</v>
      </c>
      <c r="M255" s="159" t="str">
        <f t="shared" si="56"/>
        <v>0</v>
      </c>
      <c r="N255" s="159" t="str">
        <f t="shared" si="57"/>
        <v>0</v>
      </c>
      <c r="O255" s="159">
        <f t="shared" si="58"/>
        <v>1</v>
      </c>
      <c r="P255" s="159">
        <f t="shared" si="59"/>
        <v>2</v>
      </c>
      <c r="Q255" s="174">
        <v>94</v>
      </c>
      <c r="R255" s="92" t="s">
        <v>316</v>
      </c>
    </row>
    <row r="256" spans="1:18" s="159" customFormat="1" ht="15" customHeight="1">
      <c r="A256" s="92" t="s">
        <v>97</v>
      </c>
      <c r="B256" s="92" t="s">
        <v>98</v>
      </c>
      <c r="C256" s="92" t="s">
        <v>317</v>
      </c>
      <c r="D256" s="157">
        <v>0.02</v>
      </c>
      <c r="E256" s="92">
        <v>0</v>
      </c>
      <c r="F256" s="92">
        <v>0</v>
      </c>
      <c r="G256" s="92">
        <v>0</v>
      </c>
      <c r="H256" s="158">
        <v>0</v>
      </c>
      <c r="I256" s="159" t="str">
        <f t="shared" si="53"/>
        <v>0</v>
      </c>
      <c r="J256" s="159" t="str">
        <f t="shared" si="54"/>
        <v>0</v>
      </c>
      <c r="K256" s="159" t="str">
        <f t="shared" si="60"/>
        <v>1</v>
      </c>
      <c r="L256" s="159" t="str">
        <f t="shared" si="55"/>
        <v>0</v>
      </c>
      <c r="M256" s="159" t="str">
        <f t="shared" si="56"/>
        <v>0</v>
      </c>
      <c r="N256" s="159" t="str">
        <f t="shared" si="57"/>
        <v>0</v>
      </c>
      <c r="O256" s="159">
        <f t="shared" si="58"/>
        <v>1</v>
      </c>
      <c r="P256" s="159">
        <f t="shared" si="59"/>
        <v>2</v>
      </c>
      <c r="Q256" s="174">
        <v>94</v>
      </c>
      <c r="R256" s="92" t="s">
        <v>317</v>
      </c>
    </row>
    <row r="257" spans="1:18" s="159" customFormat="1" ht="15" customHeight="1">
      <c r="A257" s="175" t="s">
        <v>225</v>
      </c>
      <c r="B257" s="175" t="s">
        <v>226</v>
      </c>
      <c r="C257" s="175" t="s">
        <v>318</v>
      </c>
      <c r="D257" s="176">
        <v>0.02</v>
      </c>
      <c r="E257" s="175">
        <v>0</v>
      </c>
      <c r="F257" s="175">
        <v>0</v>
      </c>
      <c r="G257" s="175">
        <v>0</v>
      </c>
      <c r="H257" s="177">
        <v>0</v>
      </c>
      <c r="I257" s="162" t="str">
        <f t="shared" si="53"/>
        <v>0</v>
      </c>
      <c r="J257" s="162" t="str">
        <f t="shared" si="54"/>
        <v>0</v>
      </c>
      <c r="K257" s="162" t="str">
        <f t="shared" si="60"/>
        <v>1</v>
      </c>
      <c r="L257" s="162" t="str">
        <f t="shared" si="55"/>
        <v>0</v>
      </c>
      <c r="M257" s="162" t="str">
        <f t="shared" si="56"/>
        <v>0</v>
      </c>
      <c r="N257" s="162" t="str">
        <f t="shared" si="57"/>
        <v>0</v>
      </c>
      <c r="O257" s="162">
        <f t="shared" si="58"/>
        <v>1</v>
      </c>
      <c r="P257" s="162">
        <f t="shared" si="59"/>
        <v>2</v>
      </c>
      <c r="Q257" s="174">
        <v>94</v>
      </c>
      <c r="R257" s="175" t="s">
        <v>318</v>
      </c>
    </row>
    <row r="258" spans="1:18" s="159" customFormat="1" ht="15" customHeight="1">
      <c r="A258" s="175" t="s">
        <v>319</v>
      </c>
      <c r="B258" s="175" t="s">
        <v>319</v>
      </c>
      <c r="C258" s="175" t="s">
        <v>320</v>
      </c>
      <c r="D258" s="176">
        <v>0.02</v>
      </c>
      <c r="E258" s="175">
        <v>0</v>
      </c>
      <c r="F258" s="175">
        <v>0</v>
      </c>
      <c r="G258" s="175">
        <v>0</v>
      </c>
      <c r="H258" s="177">
        <v>0</v>
      </c>
      <c r="I258" s="162" t="str">
        <f t="shared" si="53"/>
        <v>0</v>
      </c>
      <c r="J258" s="162" t="str">
        <f t="shared" si="54"/>
        <v>0</v>
      </c>
      <c r="K258" s="162" t="str">
        <f t="shared" si="60"/>
        <v>1</v>
      </c>
      <c r="L258" s="162" t="str">
        <f t="shared" si="55"/>
        <v>0</v>
      </c>
      <c r="M258" s="162" t="str">
        <f t="shared" si="56"/>
        <v>0</v>
      </c>
      <c r="N258" s="162" t="str">
        <f t="shared" si="57"/>
        <v>0</v>
      </c>
      <c r="O258" s="162">
        <f t="shared" si="58"/>
        <v>1</v>
      </c>
      <c r="P258" s="162">
        <f t="shared" si="59"/>
        <v>2</v>
      </c>
      <c r="Q258" s="174">
        <v>94</v>
      </c>
      <c r="R258" s="175" t="s">
        <v>320</v>
      </c>
    </row>
    <row r="259" spans="1:18" s="159" customFormat="1" ht="15" customHeight="1">
      <c r="A259" s="175" t="s">
        <v>319</v>
      </c>
      <c r="B259" s="175" t="s">
        <v>319</v>
      </c>
      <c r="C259" s="175" t="s">
        <v>321</v>
      </c>
      <c r="D259" s="176">
        <v>0.02</v>
      </c>
      <c r="E259" s="175">
        <v>0</v>
      </c>
      <c r="F259" s="175">
        <v>0</v>
      </c>
      <c r="G259" s="175">
        <v>0</v>
      </c>
      <c r="H259" s="177">
        <v>0</v>
      </c>
      <c r="I259" s="162" t="str">
        <f t="shared" si="53"/>
        <v>0</v>
      </c>
      <c r="J259" s="162" t="str">
        <f t="shared" si="54"/>
        <v>0</v>
      </c>
      <c r="K259" s="162" t="str">
        <f t="shared" si="60"/>
        <v>1</v>
      </c>
      <c r="L259" s="162" t="str">
        <f t="shared" si="55"/>
        <v>0</v>
      </c>
      <c r="M259" s="162" t="str">
        <f t="shared" si="56"/>
        <v>0</v>
      </c>
      <c r="N259" s="162" t="str">
        <f t="shared" si="57"/>
        <v>0</v>
      </c>
      <c r="O259" s="162">
        <f t="shared" si="58"/>
        <v>1</v>
      </c>
      <c r="P259" s="162">
        <f t="shared" si="59"/>
        <v>2</v>
      </c>
      <c r="Q259" s="174">
        <v>94</v>
      </c>
      <c r="R259" s="175" t="s">
        <v>321</v>
      </c>
    </row>
    <row r="260" spans="1:18" s="159" customFormat="1" ht="15" customHeight="1">
      <c r="A260" s="92" t="s">
        <v>37</v>
      </c>
      <c r="B260" s="92" t="s">
        <v>37</v>
      </c>
      <c r="C260" s="92" t="s">
        <v>322</v>
      </c>
      <c r="D260" s="157">
        <v>0.01</v>
      </c>
      <c r="E260" s="92">
        <v>0</v>
      </c>
      <c r="F260" s="92">
        <v>0</v>
      </c>
      <c r="G260" s="92">
        <v>0</v>
      </c>
      <c r="H260" s="158">
        <v>0</v>
      </c>
      <c r="I260" s="159" t="str">
        <f t="shared" si="53"/>
        <v>0</v>
      </c>
      <c r="J260" s="159" t="str">
        <f t="shared" si="54"/>
        <v>0</v>
      </c>
      <c r="K260" s="159" t="str">
        <f t="shared" si="60"/>
        <v>1</v>
      </c>
      <c r="L260" s="159" t="str">
        <f t="shared" si="55"/>
        <v>0</v>
      </c>
      <c r="M260" s="159" t="str">
        <f t="shared" si="56"/>
        <v>0</v>
      </c>
      <c r="N260" s="159" t="str">
        <f t="shared" si="57"/>
        <v>0</v>
      </c>
      <c r="O260" s="159">
        <f t="shared" si="58"/>
        <v>0.5</v>
      </c>
      <c r="P260" s="159">
        <f t="shared" si="59"/>
        <v>1.5</v>
      </c>
      <c r="Q260" s="174">
        <v>95</v>
      </c>
      <c r="R260" s="92" t="s">
        <v>322</v>
      </c>
    </row>
    <row r="261" spans="1:18" s="159" customFormat="1" ht="15" customHeight="1">
      <c r="A261" s="92" t="s">
        <v>296</v>
      </c>
      <c r="B261" s="92" t="s">
        <v>297</v>
      </c>
      <c r="C261" s="92" t="s">
        <v>323</v>
      </c>
      <c r="D261" s="157">
        <v>0.01</v>
      </c>
      <c r="E261" s="92">
        <v>0</v>
      </c>
      <c r="F261" s="92">
        <v>0</v>
      </c>
      <c r="G261" s="92">
        <v>0</v>
      </c>
      <c r="H261" s="158">
        <v>0</v>
      </c>
      <c r="I261" s="159" t="str">
        <f t="shared" si="53"/>
        <v>0</v>
      </c>
      <c r="J261" s="159" t="str">
        <f t="shared" si="54"/>
        <v>0</v>
      </c>
      <c r="K261" s="159" t="str">
        <f t="shared" si="60"/>
        <v>1</v>
      </c>
      <c r="L261" s="159" t="str">
        <f t="shared" si="55"/>
        <v>0</v>
      </c>
      <c r="M261" s="159" t="str">
        <f t="shared" si="56"/>
        <v>0</v>
      </c>
      <c r="N261" s="159" t="str">
        <f t="shared" si="57"/>
        <v>0</v>
      </c>
      <c r="O261" s="159">
        <f t="shared" si="58"/>
        <v>0.5</v>
      </c>
      <c r="P261" s="159">
        <f t="shared" si="59"/>
        <v>1.5</v>
      </c>
      <c r="Q261" s="174">
        <v>95</v>
      </c>
      <c r="R261" s="92" t="s">
        <v>323</v>
      </c>
    </row>
    <row r="262" spans="1:18" s="159" customFormat="1" ht="15" customHeight="1">
      <c r="A262" s="92" t="s">
        <v>74</v>
      </c>
      <c r="B262" s="92" t="s">
        <v>75</v>
      </c>
      <c r="C262" s="92" t="s">
        <v>324</v>
      </c>
      <c r="D262" s="157">
        <v>0.01</v>
      </c>
      <c r="E262" s="92">
        <v>0</v>
      </c>
      <c r="F262" s="92">
        <v>0</v>
      </c>
      <c r="G262" s="92">
        <v>0</v>
      </c>
      <c r="H262" s="158">
        <v>0</v>
      </c>
      <c r="I262" s="159" t="str">
        <f t="shared" si="53"/>
        <v>0</v>
      </c>
      <c r="J262" s="159" t="str">
        <f t="shared" si="54"/>
        <v>0</v>
      </c>
      <c r="K262" s="159" t="str">
        <f t="shared" si="60"/>
        <v>1</v>
      </c>
      <c r="L262" s="159" t="str">
        <f t="shared" si="55"/>
        <v>0</v>
      </c>
      <c r="M262" s="159" t="str">
        <f t="shared" si="56"/>
        <v>0</v>
      </c>
      <c r="N262" s="159" t="str">
        <f t="shared" si="57"/>
        <v>0</v>
      </c>
      <c r="O262" s="159">
        <f t="shared" si="58"/>
        <v>0.5</v>
      </c>
      <c r="P262" s="159">
        <f t="shared" si="59"/>
        <v>1.5</v>
      </c>
      <c r="Q262" s="174">
        <v>95</v>
      </c>
      <c r="R262" s="92" t="s">
        <v>324</v>
      </c>
    </row>
    <row r="263" spans="1:18" s="159" customFormat="1" ht="15" customHeight="1">
      <c r="A263" s="92" t="s">
        <v>74</v>
      </c>
      <c r="B263" s="92" t="s">
        <v>75</v>
      </c>
      <c r="C263" s="92" t="s">
        <v>325</v>
      </c>
      <c r="D263" s="157">
        <v>0.01</v>
      </c>
      <c r="E263" s="92">
        <v>0</v>
      </c>
      <c r="F263" s="92">
        <v>0</v>
      </c>
      <c r="G263" s="92">
        <v>0</v>
      </c>
      <c r="H263" s="158">
        <v>0</v>
      </c>
      <c r="I263" s="159" t="str">
        <f t="shared" si="53"/>
        <v>0</v>
      </c>
      <c r="J263" s="159" t="str">
        <f t="shared" si="54"/>
        <v>0</v>
      </c>
      <c r="K263" s="159">
        <v>1</v>
      </c>
      <c r="L263" s="159" t="str">
        <f t="shared" si="55"/>
        <v>0</v>
      </c>
      <c r="M263" s="159" t="str">
        <f t="shared" si="56"/>
        <v>0</v>
      </c>
      <c r="N263" s="159" t="str">
        <f t="shared" si="57"/>
        <v>0</v>
      </c>
      <c r="O263" s="159">
        <f t="shared" si="58"/>
        <v>0.5</v>
      </c>
      <c r="P263" s="159">
        <f t="shared" si="59"/>
        <v>1.5</v>
      </c>
      <c r="Q263" s="174">
        <v>95</v>
      </c>
      <c r="R263" s="92" t="s">
        <v>325</v>
      </c>
    </row>
    <row r="264" spans="1:18" s="159" customFormat="1" ht="15" customHeight="1">
      <c r="A264" s="92" t="s">
        <v>74</v>
      </c>
      <c r="B264" s="92" t="s">
        <v>75</v>
      </c>
      <c r="C264" s="92" t="s">
        <v>326</v>
      </c>
      <c r="D264" s="157">
        <v>0.01</v>
      </c>
      <c r="E264" s="92">
        <v>0</v>
      </c>
      <c r="F264" s="92">
        <v>0</v>
      </c>
      <c r="G264" s="92">
        <v>0</v>
      </c>
      <c r="H264" s="158">
        <v>0</v>
      </c>
      <c r="I264" s="159" t="str">
        <f t="shared" ref="I264:I295" si="61">IF(H264=0,"0",IF(H264=0.5,"3","6"))</f>
        <v>0</v>
      </c>
      <c r="J264" s="159" t="str">
        <f t="shared" si="54"/>
        <v>0</v>
      </c>
      <c r="K264" s="159" t="str">
        <f t="shared" ref="K264:K275" si="62">IF(H264=0,"1",IF(H264=0.5,"3","6"))</f>
        <v>1</v>
      </c>
      <c r="L264" s="159" t="str">
        <f t="shared" si="55"/>
        <v>0</v>
      </c>
      <c r="M264" s="159" t="str">
        <f t="shared" si="56"/>
        <v>0</v>
      </c>
      <c r="N264" s="159" t="str">
        <f t="shared" si="57"/>
        <v>0</v>
      </c>
      <c r="O264" s="159">
        <f t="shared" si="58"/>
        <v>0.5</v>
      </c>
      <c r="P264" s="159">
        <f t="shared" si="59"/>
        <v>1.5</v>
      </c>
      <c r="Q264" s="174">
        <v>95</v>
      </c>
      <c r="R264" s="92" t="s">
        <v>326</v>
      </c>
    </row>
    <row r="265" spans="1:18" s="159" customFormat="1" ht="15" customHeight="1">
      <c r="A265" s="92" t="s">
        <v>74</v>
      </c>
      <c r="B265" s="92" t="s">
        <v>75</v>
      </c>
      <c r="C265" s="92" t="s">
        <v>327</v>
      </c>
      <c r="D265" s="157">
        <v>0.01</v>
      </c>
      <c r="E265" s="92">
        <v>0</v>
      </c>
      <c r="F265" s="92">
        <v>0</v>
      </c>
      <c r="G265" s="92">
        <v>0</v>
      </c>
      <c r="H265" s="158">
        <v>0</v>
      </c>
      <c r="I265" s="159" t="str">
        <f t="shared" si="61"/>
        <v>0</v>
      </c>
      <c r="J265" s="159" t="str">
        <f t="shared" si="54"/>
        <v>0</v>
      </c>
      <c r="K265" s="159" t="str">
        <f t="shared" si="62"/>
        <v>1</v>
      </c>
      <c r="L265" s="159" t="str">
        <f t="shared" si="55"/>
        <v>0</v>
      </c>
      <c r="M265" s="159" t="str">
        <f t="shared" si="56"/>
        <v>0</v>
      </c>
      <c r="N265" s="159" t="str">
        <f t="shared" si="57"/>
        <v>0</v>
      </c>
      <c r="O265" s="159">
        <f t="shared" si="58"/>
        <v>0.5</v>
      </c>
      <c r="P265" s="159">
        <f t="shared" si="59"/>
        <v>1.5</v>
      </c>
      <c r="Q265" s="174">
        <v>95</v>
      </c>
      <c r="R265" s="92" t="s">
        <v>327</v>
      </c>
    </row>
    <row r="266" spans="1:18" s="159" customFormat="1" ht="15" customHeight="1">
      <c r="A266" s="92" t="s">
        <v>74</v>
      </c>
      <c r="B266" s="92" t="s">
        <v>75</v>
      </c>
      <c r="C266" s="92" t="s">
        <v>328</v>
      </c>
      <c r="D266" s="157">
        <v>0.01</v>
      </c>
      <c r="E266" s="92">
        <v>0</v>
      </c>
      <c r="F266" s="92">
        <v>0</v>
      </c>
      <c r="G266" s="92">
        <v>0</v>
      </c>
      <c r="H266" s="158">
        <v>0</v>
      </c>
      <c r="I266" s="159" t="str">
        <f t="shared" si="61"/>
        <v>0</v>
      </c>
      <c r="J266" s="159" t="str">
        <f t="shared" si="54"/>
        <v>0</v>
      </c>
      <c r="K266" s="159" t="str">
        <f t="shared" si="62"/>
        <v>1</v>
      </c>
      <c r="L266" s="159" t="str">
        <f t="shared" si="55"/>
        <v>0</v>
      </c>
      <c r="M266" s="159" t="str">
        <f t="shared" si="56"/>
        <v>0</v>
      </c>
      <c r="N266" s="159" t="str">
        <f t="shared" si="57"/>
        <v>0</v>
      </c>
      <c r="O266" s="159">
        <f t="shared" si="58"/>
        <v>0.5</v>
      </c>
      <c r="P266" s="159">
        <f t="shared" si="59"/>
        <v>1.5</v>
      </c>
      <c r="Q266" s="174">
        <v>95</v>
      </c>
      <c r="R266" s="92" t="s">
        <v>328</v>
      </c>
    </row>
    <row r="267" spans="1:18" s="159" customFormat="1" ht="16.25" customHeight="1">
      <c r="A267" s="92" t="s">
        <v>74</v>
      </c>
      <c r="B267" s="92" t="s">
        <v>75</v>
      </c>
      <c r="C267" s="92" t="s">
        <v>329</v>
      </c>
      <c r="D267" s="157">
        <v>0.01</v>
      </c>
      <c r="E267" s="92">
        <v>0</v>
      </c>
      <c r="F267" s="92">
        <v>0</v>
      </c>
      <c r="G267" s="92">
        <v>0</v>
      </c>
      <c r="H267" s="158">
        <v>0</v>
      </c>
      <c r="I267" s="159" t="str">
        <f t="shared" si="61"/>
        <v>0</v>
      </c>
      <c r="J267" s="159" t="str">
        <f t="shared" si="54"/>
        <v>0</v>
      </c>
      <c r="K267" s="159" t="str">
        <f t="shared" si="62"/>
        <v>1</v>
      </c>
      <c r="L267" s="159" t="str">
        <f t="shared" si="55"/>
        <v>0</v>
      </c>
      <c r="M267" s="159" t="str">
        <f t="shared" si="56"/>
        <v>0</v>
      </c>
      <c r="N267" s="159" t="str">
        <f t="shared" si="57"/>
        <v>0</v>
      </c>
      <c r="O267" s="159">
        <f t="shared" si="58"/>
        <v>0.5</v>
      </c>
      <c r="P267" s="159">
        <f t="shared" si="59"/>
        <v>1.5</v>
      </c>
      <c r="Q267" s="174">
        <v>95</v>
      </c>
      <c r="R267" s="92" t="s">
        <v>329</v>
      </c>
    </row>
    <row r="268" spans="1:18" s="159" customFormat="1" ht="16.25" customHeight="1">
      <c r="A268" s="92" t="s">
        <v>74</v>
      </c>
      <c r="B268" s="92" t="s">
        <v>75</v>
      </c>
      <c r="C268" s="92" t="s">
        <v>330</v>
      </c>
      <c r="D268" s="157">
        <v>0.01</v>
      </c>
      <c r="E268" s="92">
        <v>0</v>
      </c>
      <c r="F268" s="92">
        <v>0</v>
      </c>
      <c r="G268" s="92">
        <v>0</v>
      </c>
      <c r="H268" s="158">
        <v>0</v>
      </c>
      <c r="I268" s="159" t="str">
        <f t="shared" si="61"/>
        <v>0</v>
      </c>
      <c r="J268" s="159" t="str">
        <f t="shared" si="54"/>
        <v>0</v>
      </c>
      <c r="K268" s="159" t="str">
        <f t="shared" si="62"/>
        <v>1</v>
      </c>
      <c r="L268" s="159" t="str">
        <f t="shared" si="55"/>
        <v>0</v>
      </c>
      <c r="M268" s="159" t="str">
        <f t="shared" si="56"/>
        <v>0</v>
      </c>
      <c r="N268" s="159" t="str">
        <f t="shared" si="57"/>
        <v>0</v>
      </c>
      <c r="O268" s="159">
        <f t="shared" si="58"/>
        <v>0.5</v>
      </c>
      <c r="P268" s="159">
        <f t="shared" si="59"/>
        <v>1.5</v>
      </c>
      <c r="Q268" s="174">
        <v>95</v>
      </c>
      <c r="R268" s="92" t="s">
        <v>330</v>
      </c>
    </row>
    <row r="269" spans="1:18" s="159" customFormat="1" ht="15" customHeight="1">
      <c r="A269" s="92" t="s">
        <v>74</v>
      </c>
      <c r="B269" s="92" t="s">
        <v>75</v>
      </c>
      <c r="C269" s="92" t="s">
        <v>331</v>
      </c>
      <c r="D269" s="191">
        <v>0.01</v>
      </c>
      <c r="E269" s="92">
        <v>0</v>
      </c>
      <c r="F269" s="92">
        <v>0</v>
      </c>
      <c r="G269" s="92">
        <v>0</v>
      </c>
      <c r="H269" s="158">
        <v>0</v>
      </c>
      <c r="I269" s="159" t="str">
        <f t="shared" si="61"/>
        <v>0</v>
      </c>
      <c r="J269" s="159" t="str">
        <f t="shared" si="54"/>
        <v>0</v>
      </c>
      <c r="K269" s="159" t="str">
        <f t="shared" si="62"/>
        <v>1</v>
      </c>
      <c r="L269" s="159" t="str">
        <f t="shared" si="55"/>
        <v>0</v>
      </c>
      <c r="M269" s="159" t="str">
        <f t="shared" si="56"/>
        <v>0</v>
      </c>
      <c r="N269" s="159" t="str">
        <f t="shared" si="57"/>
        <v>0</v>
      </c>
      <c r="O269" s="159">
        <f t="shared" si="58"/>
        <v>0.5</v>
      </c>
      <c r="P269" s="159">
        <f t="shared" si="59"/>
        <v>1.5</v>
      </c>
      <c r="Q269" s="174">
        <v>95</v>
      </c>
      <c r="R269" s="92" t="s">
        <v>331</v>
      </c>
    </row>
    <row r="270" spans="1:18" s="159" customFormat="1" ht="15" customHeight="1">
      <c r="A270" s="92" t="s">
        <v>74</v>
      </c>
      <c r="B270" s="92" t="s">
        <v>75</v>
      </c>
      <c r="C270" s="92" t="s">
        <v>332</v>
      </c>
      <c r="D270" s="191">
        <v>0.01</v>
      </c>
      <c r="E270" s="92">
        <v>0</v>
      </c>
      <c r="F270" s="92">
        <v>0</v>
      </c>
      <c r="G270" s="92">
        <v>0</v>
      </c>
      <c r="H270" s="158">
        <v>0</v>
      </c>
      <c r="I270" s="159" t="str">
        <f t="shared" si="61"/>
        <v>0</v>
      </c>
      <c r="J270" s="159" t="str">
        <f t="shared" si="54"/>
        <v>0</v>
      </c>
      <c r="K270" s="159" t="str">
        <f t="shared" si="62"/>
        <v>1</v>
      </c>
      <c r="L270" s="159" t="str">
        <f t="shared" si="55"/>
        <v>0</v>
      </c>
      <c r="M270" s="159" t="str">
        <f t="shared" si="56"/>
        <v>0</v>
      </c>
      <c r="N270" s="159" t="str">
        <f t="shared" si="57"/>
        <v>0</v>
      </c>
      <c r="O270" s="159">
        <f t="shared" si="58"/>
        <v>0.5</v>
      </c>
      <c r="P270" s="159">
        <f t="shared" si="59"/>
        <v>1.5</v>
      </c>
      <c r="Q270" s="174">
        <v>95</v>
      </c>
      <c r="R270" s="92" t="s">
        <v>332</v>
      </c>
    </row>
    <row r="271" spans="1:18" s="159" customFormat="1" ht="15" customHeight="1">
      <c r="A271" s="186" t="s">
        <v>268</v>
      </c>
      <c r="B271" s="92" t="s">
        <v>269</v>
      </c>
      <c r="C271" s="92" t="s">
        <v>333</v>
      </c>
      <c r="D271" s="157">
        <v>0.01</v>
      </c>
      <c r="E271" s="92">
        <v>0</v>
      </c>
      <c r="F271" s="92">
        <v>0</v>
      </c>
      <c r="G271" s="92">
        <v>0</v>
      </c>
      <c r="H271" s="158">
        <v>0</v>
      </c>
      <c r="I271" s="159" t="str">
        <f t="shared" si="61"/>
        <v>0</v>
      </c>
      <c r="J271" s="159" t="str">
        <f t="shared" si="54"/>
        <v>0</v>
      </c>
      <c r="K271" s="159" t="str">
        <f t="shared" si="62"/>
        <v>1</v>
      </c>
      <c r="L271" s="159" t="str">
        <f t="shared" si="55"/>
        <v>0</v>
      </c>
      <c r="M271" s="159" t="str">
        <f t="shared" si="56"/>
        <v>0</v>
      </c>
      <c r="N271" s="159" t="str">
        <f t="shared" si="57"/>
        <v>0</v>
      </c>
      <c r="O271" s="159">
        <f t="shared" si="58"/>
        <v>0.5</v>
      </c>
      <c r="P271" s="159">
        <f t="shared" si="59"/>
        <v>1.5</v>
      </c>
      <c r="Q271" s="174">
        <v>95</v>
      </c>
      <c r="R271" s="92" t="s">
        <v>333</v>
      </c>
    </row>
    <row r="272" spans="1:18" s="159" customFormat="1" ht="15" customHeight="1">
      <c r="A272" s="186" t="s">
        <v>268</v>
      </c>
      <c r="B272" s="92" t="s">
        <v>269</v>
      </c>
      <c r="C272" s="92" t="s">
        <v>334</v>
      </c>
      <c r="D272" s="157">
        <v>0.01</v>
      </c>
      <c r="E272" s="92">
        <v>0</v>
      </c>
      <c r="F272" s="92">
        <v>0</v>
      </c>
      <c r="G272" s="92">
        <v>0</v>
      </c>
      <c r="H272" s="158">
        <v>0</v>
      </c>
      <c r="I272" s="159" t="str">
        <f t="shared" si="61"/>
        <v>0</v>
      </c>
      <c r="J272" s="159" t="str">
        <f t="shared" si="54"/>
        <v>0</v>
      </c>
      <c r="K272" s="159" t="str">
        <f t="shared" si="62"/>
        <v>1</v>
      </c>
      <c r="L272" s="159" t="str">
        <f t="shared" si="55"/>
        <v>0</v>
      </c>
      <c r="M272" s="159" t="str">
        <f t="shared" si="56"/>
        <v>0</v>
      </c>
      <c r="N272" s="159" t="str">
        <f t="shared" si="57"/>
        <v>0</v>
      </c>
      <c r="O272" s="159">
        <f t="shared" si="58"/>
        <v>0.5</v>
      </c>
      <c r="P272" s="159">
        <f t="shared" si="59"/>
        <v>1.5</v>
      </c>
      <c r="Q272" s="174">
        <v>95</v>
      </c>
      <c r="R272" s="92" t="s">
        <v>334</v>
      </c>
    </row>
    <row r="273" spans="1:18" s="159" customFormat="1" ht="15" customHeight="1">
      <c r="A273" s="92" t="s">
        <v>97</v>
      </c>
      <c r="B273" s="92" t="s">
        <v>98</v>
      </c>
      <c r="C273" s="92" t="s">
        <v>335</v>
      </c>
      <c r="D273" s="157">
        <v>0.01</v>
      </c>
      <c r="E273" s="92">
        <v>0</v>
      </c>
      <c r="F273" s="92">
        <v>0</v>
      </c>
      <c r="G273" s="92">
        <v>0</v>
      </c>
      <c r="H273" s="158">
        <v>0</v>
      </c>
      <c r="I273" s="159" t="str">
        <f t="shared" si="61"/>
        <v>0</v>
      </c>
      <c r="J273" s="159" t="str">
        <f t="shared" si="54"/>
        <v>0</v>
      </c>
      <c r="K273" s="159" t="str">
        <f t="shared" si="62"/>
        <v>1</v>
      </c>
      <c r="L273" s="159" t="str">
        <f t="shared" si="55"/>
        <v>0</v>
      </c>
      <c r="M273" s="159" t="str">
        <f t="shared" si="56"/>
        <v>0</v>
      </c>
      <c r="N273" s="159" t="str">
        <f t="shared" si="57"/>
        <v>0</v>
      </c>
      <c r="O273" s="159">
        <f t="shared" si="58"/>
        <v>0.5</v>
      </c>
      <c r="P273" s="159">
        <f t="shared" si="59"/>
        <v>1.5</v>
      </c>
      <c r="Q273" s="174">
        <v>95</v>
      </c>
      <c r="R273" s="92" t="s">
        <v>335</v>
      </c>
    </row>
    <row r="274" spans="1:18" s="159" customFormat="1" ht="15" customHeight="1">
      <c r="A274" s="92" t="s">
        <v>97</v>
      </c>
      <c r="B274" s="92" t="s">
        <v>98</v>
      </c>
      <c r="C274" s="92" t="s">
        <v>336</v>
      </c>
      <c r="D274" s="157">
        <v>0.01</v>
      </c>
      <c r="E274" s="92">
        <v>0</v>
      </c>
      <c r="F274" s="92">
        <v>0</v>
      </c>
      <c r="G274" s="92">
        <v>0</v>
      </c>
      <c r="H274" s="158">
        <v>0</v>
      </c>
      <c r="I274" s="159" t="str">
        <f t="shared" si="61"/>
        <v>0</v>
      </c>
      <c r="J274" s="159" t="str">
        <f t="shared" si="54"/>
        <v>0</v>
      </c>
      <c r="K274" s="159" t="str">
        <f t="shared" si="62"/>
        <v>1</v>
      </c>
      <c r="L274" s="159" t="str">
        <f t="shared" si="55"/>
        <v>0</v>
      </c>
      <c r="M274" s="159" t="str">
        <f t="shared" si="56"/>
        <v>0</v>
      </c>
      <c r="N274" s="159" t="str">
        <f t="shared" si="57"/>
        <v>0</v>
      </c>
      <c r="O274" s="159">
        <f t="shared" si="58"/>
        <v>0.5</v>
      </c>
      <c r="P274" s="159">
        <f t="shared" si="59"/>
        <v>1.5</v>
      </c>
      <c r="Q274" s="174">
        <v>95</v>
      </c>
      <c r="R274" s="92" t="s">
        <v>336</v>
      </c>
    </row>
    <row r="275" spans="1:18" s="159" customFormat="1" ht="15" customHeight="1">
      <c r="A275" s="92" t="s">
        <v>97</v>
      </c>
      <c r="B275" s="92" t="s">
        <v>98</v>
      </c>
      <c r="C275" s="92" t="s">
        <v>337</v>
      </c>
      <c r="D275" s="157">
        <v>0.01</v>
      </c>
      <c r="E275" s="92">
        <v>0</v>
      </c>
      <c r="F275" s="92">
        <v>0</v>
      </c>
      <c r="G275" s="92">
        <v>0</v>
      </c>
      <c r="H275" s="158">
        <v>0</v>
      </c>
      <c r="I275" s="159" t="str">
        <f t="shared" si="61"/>
        <v>0</v>
      </c>
      <c r="J275" s="159" t="str">
        <f t="shared" si="54"/>
        <v>0</v>
      </c>
      <c r="K275" s="159" t="str">
        <f t="shared" si="62"/>
        <v>1</v>
      </c>
      <c r="L275" s="159" t="str">
        <f t="shared" si="55"/>
        <v>0</v>
      </c>
      <c r="M275" s="159" t="str">
        <f t="shared" si="56"/>
        <v>0</v>
      </c>
      <c r="N275" s="159" t="str">
        <f t="shared" si="57"/>
        <v>0</v>
      </c>
      <c r="O275" s="159">
        <f t="shared" si="58"/>
        <v>0.5</v>
      </c>
      <c r="P275" s="159">
        <f t="shared" si="59"/>
        <v>1.5</v>
      </c>
      <c r="Q275" s="174">
        <v>95</v>
      </c>
      <c r="R275" s="92" t="s">
        <v>337</v>
      </c>
    </row>
    <row r="276" spans="1:18" s="159" customFormat="1" ht="15" customHeight="1">
      <c r="A276" s="92" t="s">
        <v>97</v>
      </c>
      <c r="B276" s="92" t="s">
        <v>98</v>
      </c>
      <c r="C276" s="92" t="s">
        <v>338</v>
      </c>
      <c r="D276" s="157">
        <v>0.01</v>
      </c>
      <c r="E276" s="92">
        <v>0</v>
      </c>
      <c r="F276" s="92">
        <v>0</v>
      </c>
      <c r="G276" s="92">
        <v>0</v>
      </c>
      <c r="H276" s="158">
        <v>0</v>
      </c>
      <c r="I276" s="159" t="str">
        <f t="shared" si="61"/>
        <v>0</v>
      </c>
      <c r="J276" s="159" t="str">
        <f t="shared" si="54"/>
        <v>0</v>
      </c>
      <c r="K276" s="159">
        <v>1</v>
      </c>
      <c r="L276" s="159" t="str">
        <f t="shared" si="55"/>
        <v>0</v>
      </c>
      <c r="M276" s="159" t="str">
        <f t="shared" si="56"/>
        <v>0</v>
      </c>
      <c r="N276" s="159" t="str">
        <f t="shared" si="57"/>
        <v>0</v>
      </c>
      <c r="O276" s="159">
        <f t="shared" si="58"/>
        <v>0.5</v>
      </c>
      <c r="P276" s="159">
        <f t="shared" si="59"/>
        <v>1.5</v>
      </c>
      <c r="Q276" s="174">
        <v>95</v>
      </c>
      <c r="R276" s="92" t="s">
        <v>338</v>
      </c>
    </row>
    <row r="277" spans="1:18" s="159" customFormat="1" ht="15" customHeight="1">
      <c r="A277" s="92" t="s">
        <v>97</v>
      </c>
      <c r="B277" s="92" t="s">
        <v>237</v>
      </c>
      <c r="C277" s="92" t="s">
        <v>339</v>
      </c>
      <c r="D277" s="157">
        <v>0.01</v>
      </c>
      <c r="E277" s="92">
        <v>0</v>
      </c>
      <c r="F277" s="92">
        <v>0</v>
      </c>
      <c r="G277" s="92">
        <v>0</v>
      </c>
      <c r="H277" s="158">
        <v>0</v>
      </c>
      <c r="I277" s="159" t="str">
        <f t="shared" si="61"/>
        <v>0</v>
      </c>
      <c r="J277" s="159" t="str">
        <f t="shared" si="54"/>
        <v>0</v>
      </c>
      <c r="K277" s="159" t="str">
        <f t="shared" ref="K277:K308" si="63">IF(H277=0,"1",IF(H277=0.5,"3","6"))</f>
        <v>1</v>
      </c>
      <c r="L277" s="159" t="str">
        <f t="shared" si="55"/>
        <v>0</v>
      </c>
      <c r="M277" s="159" t="str">
        <f t="shared" si="56"/>
        <v>0</v>
      </c>
      <c r="N277" s="159" t="str">
        <f t="shared" si="57"/>
        <v>0</v>
      </c>
      <c r="O277" s="159">
        <f t="shared" si="58"/>
        <v>0.5</v>
      </c>
      <c r="P277" s="159">
        <f t="shared" si="59"/>
        <v>1.5</v>
      </c>
      <c r="Q277" s="174">
        <v>95</v>
      </c>
      <c r="R277" s="92" t="s">
        <v>339</v>
      </c>
    </row>
    <row r="278" spans="1:18" s="159" customFormat="1" ht="15" customHeight="1">
      <c r="A278" s="92" t="s">
        <v>97</v>
      </c>
      <c r="B278" s="92" t="s">
        <v>98</v>
      </c>
      <c r="C278" s="92" t="s">
        <v>340</v>
      </c>
      <c r="D278" s="191">
        <v>0.01</v>
      </c>
      <c r="E278" s="92">
        <v>0</v>
      </c>
      <c r="F278" s="92">
        <v>0</v>
      </c>
      <c r="G278" s="92">
        <v>0</v>
      </c>
      <c r="H278" s="158">
        <v>0</v>
      </c>
      <c r="I278" s="159" t="str">
        <f t="shared" si="61"/>
        <v>0</v>
      </c>
      <c r="J278" s="159" t="str">
        <f t="shared" si="54"/>
        <v>0</v>
      </c>
      <c r="K278" s="159" t="str">
        <f t="shared" si="63"/>
        <v>1</v>
      </c>
      <c r="L278" s="159" t="str">
        <f t="shared" si="55"/>
        <v>0</v>
      </c>
      <c r="M278" s="159" t="str">
        <f t="shared" si="56"/>
        <v>0</v>
      </c>
      <c r="N278" s="159" t="str">
        <f t="shared" si="57"/>
        <v>0</v>
      </c>
      <c r="O278" s="159">
        <f t="shared" si="58"/>
        <v>0.5</v>
      </c>
      <c r="P278" s="159">
        <f t="shared" si="59"/>
        <v>1.5</v>
      </c>
      <c r="Q278" s="174">
        <v>95</v>
      </c>
      <c r="R278" s="92" t="s">
        <v>340</v>
      </c>
    </row>
    <row r="279" spans="1:18" s="159" customFormat="1" ht="15" customHeight="1">
      <c r="A279" s="92" t="s">
        <v>97</v>
      </c>
      <c r="B279" s="92" t="s">
        <v>98</v>
      </c>
      <c r="C279" s="92" t="s">
        <v>335</v>
      </c>
      <c r="D279" s="157">
        <v>0.01</v>
      </c>
      <c r="E279" s="92">
        <v>0</v>
      </c>
      <c r="F279" s="92">
        <v>0</v>
      </c>
      <c r="G279" s="92">
        <v>0</v>
      </c>
      <c r="H279" s="158">
        <v>0</v>
      </c>
      <c r="I279" s="159" t="str">
        <f t="shared" si="61"/>
        <v>0</v>
      </c>
      <c r="J279" s="159" t="str">
        <f t="shared" si="54"/>
        <v>0</v>
      </c>
      <c r="K279" s="159" t="str">
        <f t="shared" si="63"/>
        <v>1</v>
      </c>
      <c r="L279" s="159" t="str">
        <f t="shared" si="55"/>
        <v>0</v>
      </c>
      <c r="M279" s="159" t="str">
        <f t="shared" si="56"/>
        <v>0</v>
      </c>
      <c r="N279" s="159" t="str">
        <f t="shared" si="57"/>
        <v>0</v>
      </c>
      <c r="O279" s="159">
        <f t="shared" si="58"/>
        <v>0.5</v>
      </c>
      <c r="P279" s="159">
        <f t="shared" si="59"/>
        <v>1.5</v>
      </c>
      <c r="Q279" s="174">
        <v>95</v>
      </c>
      <c r="R279" s="92" t="s">
        <v>335</v>
      </c>
    </row>
    <row r="280" spans="1:18" s="159" customFormat="1" ht="15" customHeight="1">
      <c r="A280" s="92" t="s">
        <v>97</v>
      </c>
      <c r="B280" s="92" t="s">
        <v>98</v>
      </c>
      <c r="C280" s="92" t="s">
        <v>341</v>
      </c>
      <c r="D280" s="157">
        <v>0.01</v>
      </c>
      <c r="E280" s="92">
        <v>0</v>
      </c>
      <c r="F280" s="92">
        <v>0</v>
      </c>
      <c r="G280" s="92">
        <v>0</v>
      </c>
      <c r="H280" s="158">
        <v>0</v>
      </c>
      <c r="I280" s="159" t="str">
        <f t="shared" si="61"/>
        <v>0</v>
      </c>
      <c r="J280" s="159" t="str">
        <f t="shared" si="54"/>
        <v>0</v>
      </c>
      <c r="K280" s="159" t="str">
        <f t="shared" si="63"/>
        <v>1</v>
      </c>
      <c r="L280" s="159" t="str">
        <f t="shared" si="55"/>
        <v>0</v>
      </c>
      <c r="M280" s="159" t="str">
        <f t="shared" si="56"/>
        <v>0</v>
      </c>
      <c r="N280" s="159" t="str">
        <f t="shared" si="57"/>
        <v>0</v>
      </c>
      <c r="O280" s="159">
        <f t="shared" si="58"/>
        <v>0.5</v>
      </c>
      <c r="P280" s="159">
        <f t="shared" si="59"/>
        <v>1.5</v>
      </c>
      <c r="Q280" s="174">
        <v>95</v>
      </c>
      <c r="R280" s="92" t="s">
        <v>341</v>
      </c>
    </row>
    <row r="281" spans="1:18" s="159" customFormat="1" ht="15" customHeight="1">
      <c r="A281" s="92" t="s">
        <v>97</v>
      </c>
      <c r="B281" s="92" t="s">
        <v>98</v>
      </c>
      <c r="C281" s="92" t="s">
        <v>342</v>
      </c>
      <c r="D281" s="157">
        <v>0.01</v>
      </c>
      <c r="E281" s="178">
        <v>0</v>
      </c>
      <c r="F281" s="178">
        <v>0</v>
      </c>
      <c r="G281" s="178">
        <v>0</v>
      </c>
      <c r="H281" s="158">
        <v>0</v>
      </c>
      <c r="I281" s="159" t="str">
        <f t="shared" si="61"/>
        <v>0</v>
      </c>
      <c r="J281" s="159" t="str">
        <f t="shared" si="54"/>
        <v>0</v>
      </c>
      <c r="K281" s="159" t="str">
        <f t="shared" si="63"/>
        <v>1</v>
      </c>
      <c r="L281" s="159" t="str">
        <f t="shared" si="55"/>
        <v>0</v>
      </c>
      <c r="M281" s="159" t="str">
        <f t="shared" si="56"/>
        <v>0</v>
      </c>
      <c r="N281" s="159" t="str">
        <f t="shared" si="57"/>
        <v>0</v>
      </c>
      <c r="O281" s="159">
        <f t="shared" si="58"/>
        <v>0.5</v>
      </c>
      <c r="P281" s="159">
        <f t="shared" si="59"/>
        <v>1.5</v>
      </c>
      <c r="Q281" s="174">
        <v>95</v>
      </c>
      <c r="R281" s="92" t="s">
        <v>342</v>
      </c>
    </row>
    <row r="282" spans="1:18" s="159" customFormat="1" ht="15" customHeight="1">
      <c r="A282" s="175" t="s">
        <v>225</v>
      </c>
      <c r="B282" s="175" t="s">
        <v>226</v>
      </c>
      <c r="C282" s="175" t="s">
        <v>343</v>
      </c>
      <c r="D282" s="176">
        <v>0.01</v>
      </c>
      <c r="E282" s="175">
        <v>0</v>
      </c>
      <c r="F282" s="175">
        <v>0</v>
      </c>
      <c r="G282" s="175">
        <v>0</v>
      </c>
      <c r="H282" s="177">
        <v>0</v>
      </c>
      <c r="I282" s="162" t="str">
        <f t="shared" si="61"/>
        <v>0</v>
      </c>
      <c r="J282" s="162" t="str">
        <f t="shared" si="54"/>
        <v>0</v>
      </c>
      <c r="K282" s="162" t="str">
        <f t="shared" si="63"/>
        <v>1</v>
      </c>
      <c r="L282" s="162" t="str">
        <f t="shared" si="55"/>
        <v>0</v>
      </c>
      <c r="M282" s="162" t="str">
        <f t="shared" si="56"/>
        <v>0</v>
      </c>
      <c r="N282" s="162" t="str">
        <f t="shared" si="57"/>
        <v>0</v>
      </c>
      <c r="O282" s="162">
        <f t="shared" si="58"/>
        <v>0.5</v>
      </c>
      <c r="P282" s="162">
        <f t="shared" si="59"/>
        <v>1.5</v>
      </c>
      <c r="Q282" s="174">
        <v>95</v>
      </c>
      <c r="R282" s="175" t="s">
        <v>343</v>
      </c>
    </row>
    <row r="283" spans="1:18" s="159" customFormat="1" ht="15" customHeight="1">
      <c r="A283" s="175" t="s">
        <v>225</v>
      </c>
      <c r="B283" s="175" t="s">
        <v>226</v>
      </c>
      <c r="C283" s="175" t="s">
        <v>344</v>
      </c>
      <c r="D283" s="176">
        <v>0.01</v>
      </c>
      <c r="E283" s="175">
        <v>0</v>
      </c>
      <c r="F283" s="175">
        <v>0</v>
      </c>
      <c r="G283" s="175">
        <v>0</v>
      </c>
      <c r="H283" s="177">
        <v>0</v>
      </c>
      <c r="I283" s="162" t="str">
        <f t="shared" si="61"/>
        <v>0</v>
      </c>
      <c r="J283" s="162" t="str">
        <f t="shared" si="54"/>
        <v>0</v>
      </c>
      <c r="K283" s="162" t="str">
        <f t="shared" si="63"/>
        <v>1</v>
      </c>
      <c r="L283" s="162" t="str">
        <f t="shared" si="55"/>
        <v>0</v>
      </c>
      <c r="M283" s="162" t="str">
        <f t="shared" si="56"/>
        <v>0</v>
      </c>
      <c r="N283" s="162" t="str">
        <f t="shared" si="57"/>
        <v>0</v>
      </c>
      <c r="O283" s="162">
        <f t="shared" si="58"/>
        <v>0.5</v>
      </c>
      <c r="P283" s="162">
        <f t="shared" si="59"/>
        <v>1.5</v>
      </c>
      <c r="Q283" s="174">
        <v>95</v>
      </c>
      <c r="R283" s="175" t="s">
        <v>344</v>
      </c>
    </row>
    <row r="284" spans="1:18" s="159" customFormat="1" ht="15" customHeight="1">
      <c r="A284" s="175" t="s">
        <v>225</v>
      </c>
      <c r="B284" s="175" t="s">
        <v>226</v>
      </c>
      <c r="C284" s="175" t="s">
        <v>345</v>
      </c>
      <c r="D284" s="176">
        <v>0.01</v>
      </c>
      <c r="E284" s="175">
        <v>0</v>
      </c>
      <c r="F284" s="175">
        <v>0</v>
      </c>
      <c r="G284" s="175">
        <v>0</v>
      </c>
      <c r="H284" s="177">
        <v>0</v>
      </c>
      <c r="I284" s="162" t="str">
        <f t="shared" si="61"/>
        <v>0</v>
      </c>
      <c r="J284" s="162" t="str">
        <f t="shared" si="54"/>
        <v>0</v>
      </c>
      <c r="K284" s="162" t="str">
        <f t="shared" si="63"/>
        <v>1</v>
      </c>
      <c r="L284" s="162" t="str">
        <f t="shared" si="55"/>
        <v>0</v>
      </c>
      <c r="M284" s="162" t="str">
        <f t="shared" si="56"/>
        <v>0</v>
      </c>
      <c r="N284" s="162" t="str">
        <f t="shared" si="57"/>
        <v>0</v>
      </c>
      <c r="O284" s="162">
        <f t="shared" si="58"/>
        <v>0.5</v>
      </c>
      <c r="P284" s="162">
        <f t="shared" si="59"/>
        <v>1.5</v>
      </c>
      <c r="Q284" s="174">
        <v>95</v>
      </c>
      <c r="R284" s="175" t="s">
        <v>345</v>
      </c>
    </row>
    <row r="285" spans="1:18" s="159" customFormat="1" ht="15" customHeight="1">
      <c r="A285" s="175" t="s">
        <v>319</v>
      </c>
      <c r="B285" s="175" t="s">
        <v>319</v>
      </c>
      <c r="C285" s="175" t="s">
        <v>346</v>
      </c>
      <c r="D285" s="176">
        <v>0.01</v>
      </c>
      <c r="E285" s="175">
        <v>0</v>
      </c>
      <c r="F285" s="175">
        <v>0</v>
      </c>
      <c r="G285" s="175">
        <v>0</v>
      </c>
      <c r="H285" s="177">
        <v>0</v>
      </c>
      <c r="I285" s="162" t="str">
        <f t="shared" si="61"/>
        <v>0</v>
      </c>
      <c r="J285" s="162" t="str">
        <f t="shared" si="54"/>
        <v>0</v>
      </c>
      <c r="K285" s="162" t="str">
        <f t="shared" si="63"/>
        <v>1</v>
      </c>
      <c r="L285" s="162" t="str">
        <f t="shared" si="55"/>
        <v>0</v>
      </c>
      <c r="M285" s="162" t="str">
        <f t="shared" si="56"/>
        <v>0</v>
      </c>
      <c r="N285" s="162" t="str">
        <f t="shared" si="57"/>
        <v>0</v>
      </c>
      <c r="O285" s="162">
        <f t="shared" si="58"/>
        <v>0.5</v>
      </c>
      <c r="P285" s="162">
        <f t="shared" si="59"/>
        <v>1.5</v>
      </c>
      <c r="Q285" s="174">
        <v>95</v>
      </c>
      <c r="R285" s="175" t="s">
        <v>346</v>
      </c>
    </row>
    <row r="286" spans="1:18" s="159" customFormat="1" ht="15" customHeight="1">
      <c r="A286" s="175" t="s">
        <v>319</v>
      </c>
      <c r="B286" s="175" t="s">
        <v>319</v>
      </c>
      <c r="C286" s="175" t="s">
        <v>347</v>
      </c>
      <c r="D286" s="176">
        <v>0.01</v>
      </c>
      <c r="E286" s="175">
        <v>0</v>
      </c>
      <c r="F286" s="175">
        <v>0</v>
      </c>
      <c r="G286" s="175">
        <v>0</v>
      </c>
      <c r="H286" s="177">
        <v>0</v>
      </c>
      <c r="I286" s="162" t="str">
        <f t="shared" si="61"/>
        <v>0</v>
      </c>
      <c r="J286" s="162" t="str">
        <f t="shared" si="54"/>
        <v>0</v>
      </c>
      <c r="K286" s="162" t="str">
        <f t="shared" si="63"/>
        <v>1</v>
      </c>
      <c r="L286" s="162" t="str">
        <f t="shared" si="55"/>
        <v>0</v>
      </c>
      <c r="M286" s="162" t="str">
        <f t="shared" si="56"/>
        <v>0</v>
      </c>
      <c r="N286" s="162" t="str">
        <f t="shared" si="57"/>
        <v>0</v>
      </c>
      <c r="O286" s="162">
        <f t="shared" si="58"/>
        <v>0.5</v>
      </c>
      <c r="P286" s="162">
        <f t="shared" si="59"/>
        <v>1.5</v>
      </c>
      <c r="Q286" s="174">
        <v>95</v>
      </c>
      <c r="R286" s="175" t="s">
        <v>347</v>
      </c>
    </row>
    <row r="287" spans="1:18" s="159" customFormat="1" ht="15" customHeight="1">
      <c r="A287" s="175" t="s">
        <v>319</v>
      </c>
      <c r="B287" s="175" t="s">
        <v>319</v>
      </c>
      <c r="C287" s="175" t="s">
        <v>348</v>
      </c>
      <c r="D287" s="176">
        <v>0.01</v>
      </c>
      <c r="E287" s="175">
        <v>0</v>
      </c>
      <c r="F287" s="175">
        <v>0</v>
      </c>
      <c r="G287" s="175">
        <v>0</v>
      </c>
      <c r="H287" s="177">
        <v>0</v>
      </c>
      <c r="I287" s="162" t="str">
        <f t="shared" si="61"/>
        <v>0</v>
      </c>
      <c r="J287" s="162" t="str">
        <f t="shared" si="54"/>
        <v>0</v>
      </c>
      <c r="K287" s="162" t="str">
        <f t="shared" si="63"/>
        <v>1</v>
      </c>
      <c r="L287" s="162" t="str">
        <f t="shared" si="55"/>
        <v>0</v>
      </c>
      <c r="M287" s="162" t="str">
        <f t="shared" si="56"/>
        <v>0</v>
      </c>
      <c r="N287" s="162" t="str">
        <f t="shared" si="57"/>
        <v>0</v>
      </c>
      <c r="O287" s="162">
        <f t="shared" si="58"/>
        <v>0.5</v>
      </c>
      <c r="P287" s="162">
        <f t="shared" si="59"/>
        <v>1.5</v>
      </c>
      <c r="Q287" s="174">
        <v>95</v>
      </c>
      <c r="R287" s="175" t="s">
        <v>348</v>
      </c>
    </row>
    <row r="288" spans="1:18" s="159" customFormat="1" ht="15" customHeight="1">
      <c r="A288" s="92" t="s">
        <v>214</v>
      </c>
      <c r="B288" s="92" t="s">
        <v>214</v>
      </c>
      <c r="C288" s="92" t="s">
        <v>349</v>
      </c>
      <c r="D288" s="157">
        <v>0</v>
      </c>
      <c r="E288" s="92">
        <v>0</v>
      </c>
      <c r="F288" s="92">
        <v>0</v>
      </c>
      <c r="G288" s="92">
        <v>0</v>
      </c>
      <c r="H288" s="158">
        <v>0</v>
      </c>
      <c r="I288" s="159" t="str">
        <f t="shared" si="61"/>
        <v>0</v>
      </c>
      <c r="J288" s="159" t="str">
        <f t="shared" si="54"/>
        <v>0</v>
      </c>
      <c r="K288" s="159" t="str">
        <f t="shared" si="63"/>
        <v>1</v>
      </c>
      <c r="L288" s="159" t="str">
        <f t="shared" si="55"/>
        <v>0</v>
      </c>
      <c r="M288" s="159" t="str">
        <f t="shared" si="56"/>
        <v>0</v>
      </c>
      <c r="N288" s="159" t="str">
        <f t="shared" si="57"/>
        <v>0</v>
      </c>
      <c r="O288" s="159">
        <f t="shared" si="58"/>
        <v>0</v>
      </c>
      <c r="P288" s="159">
        <f t="shared" si="59"/>
        <v>1</v>
      </c>
      <c r="Q288" s="159">
        <v>96</v>
      </c>
      <c r="R288" s="92" t="s">
        <v>349</v>
      </c>
    </row>
    <row r="289" spans="1:18" s="159" customFormat="1" ht="15" customHeight="1">
      <c r="A289" s="92" t="s">
        <v>214</v>
      </c>
      <c r="B289" s="92" t="s">
        <v>214</v>
      </c>
      <c r="C289" s="92" t="s">
        <v>350</v>
      </c>
      <c r="D289" s="157">
        <v>0</v>
      </c>
      <c r="E289" s="92">
        <v>0</v>
      </c>
      <c r="F289" s="92">
        <v>0</v>
      </c>
      <c r="G289" s="92">
        <v>0</v>
      </c>
      <c r="H289" s="158">
        <v>0</v>
      </c>
      <c r="I289" s="158" t="str">
        <f t="shared" si="61"/>
        <v>0</v>
      </c>
      <c r="J289" s="158" t="str">
        <f t="shared" si="54"/>
        <v>0</v>
      </c>
      <c r="K289" s="159" t="str">
        <f t="shared" si="63"/>
        <v>1</v>
      </c>
      <c r="L289" s="158" t="str">
        <f t="shared" si="55"/>
        <v>0</v>
      </c>
      <c r="M289" s="158" t="str">
        <f t="shared" si="56"/>
        <v>0</v>
      </c>
      <c r="N289" s="158" t="str">
        <f t="shared" si="57"/>
        <v>0</v>
      </c>
      <c r="O289" s="158">
        <f t="shared" si="58"/>
        <v>0</v>
      </c>
      <c r="P289" s="158">
        <f t="shared" si="59"/>
        <v>1</v>
      </c>
      <c r="Q289" s="159">
        <v>96</v>
      </c>
      <c r="R289" s="92" t="s">
        <v>350</v>
      </c>
    </row>
    <row r="290" spans="1:18" s="159" customFormat="1" ht="15" customHeight="1">
      <c r="A290" s="92" t="s">
        <v>214</v>
      </c>
      <c r="B290" s="92" t="s">
        <v>214</v>
      </c>
      <c r="C290" s="92" t="s">
        <v>351</v>
      </c>
      <c r="D290" s="157">
        <v>0</v>
      </c>
      <c r="E290" s="92">
        <v>0</v>
      </c>
      <c r="F290" s="92">
        <v>0</v>
      </c>
      <c r="G290" s="92">
        <v>0</v>
      </c>
      <c r="H290" s="158">
        <v>0</v>
      </c>
      <c r="I290" s="159" t="str">
        <f t="shared" si="61"/>
        <v>0</v>
      </c>
      <c r="J290" s="159" t="str">
        <f t="shared" si="54"/>
        <v>0</v>
      </c>
      <c r="K290" s="159" t="str">
        <f t="shared" si="63"/>
        <v>1</v>
      </c>
      <c r="L290" s="159" t="str">
        <f t="shared" si="55"/>
        <v>0</v>
      </c>
      <c r="M290" s="159" t="str">
        <f t="shared" si="56"/>
        <v>0</v>
      </c>
      <c r="N290" s="159" t="str">
        <f t="shared" si="57"/>
        <v>0</v>
      </c>
      <c r="O290" s="159">
        <f t="shared" si="58"/>
        <v>0</v>
      </c>
      <c r="P290" s="159">
        <f t="shared" si="59"/>
        <v>1</v>
      </c>
      <c r="Q290" s="159">
        <v>96</v>
      </c>
      <c r="R290" s="92" t="s">
        <v>351</v>
      </c>
    </row>
    <row r="291" spans="1:18" s="159" customFormat="1" ht="15" customHeight="1">
      <c r="A291" s="92" t="s">
        <v>214</v>
      </c>
      <c r="B291" s="92" t="s">
        <v>214</v>
      </c>
      <c r="C291" s="92" t="s">
        <v>352</v>
      </c>
      <c r="D291" s="157">
        <v>0</v>
      </c>
      <c r="E291" s="92">
        <v>0</v>
      </c>
      <c r="F291" s="92">
        <v>0</v>
      </c>
      <c r="G291" s="92">
        <v>0</v>
      </c>
      <c r="H291" s="158">
        <v>0</v>
      </c>
      <c r="I291" s="158" t="str">
        <f t="shared" si="61"/>
        <v>0</v>
      </c>
      <c r="J291" s="158" t="str">
        <f t="shared" si="54"/>
        <v>0</v>
      </c>
      <c r="K291" s="159" t="str">
        <f t="shared" si="63"/>
        <v>1</v>
      </c>
      <c r="L291" s="158" t="str">
        <f t="shared" si="55"/>
        <v>0</v>
      </c>
      <c r="M291" s="158" t="str">
        <f t="shared" si="56"/>
        <v>0</v>
      </c>
      <c r="N291" s="158" t="str">
        <f t="shared" si="57"/>
        <v>0</v>
      </c>
      <c r="O291" s="158">
        <f t="shared" si="58"/>
        <v>0</v>
      </c>
      <c r="P291" s="158">
        <f t="shared" si="59"/>
        <v>1</v>
      </c>
      <c r="Q291" s="159">
        <v>96</v>
      </c>
      <c r="R291" s="92" t="s">
        <v>352</v>
      </c>
    </row>
    <row r="292" spans="1:18" s="159" customFormat="1" ht="15" customHeight="1">
      <c r="A292" s="92" t="s">
        <v>214</v>
      </c>
      <c r="B292" s="92" t="s">
        <v>214</v>
      </c>
      <c r="C292" s="92" t="s">
        <v>353</v>
      </c>
      <c r="D292" s="157">
        <v>0</v>
      </c>
      <c r="E292" s="92">
        <v>0</v>
      </c>
      <c r="F292" s="92">
        <v>0</v>
      </c>
      <c r="G292" s="92">
        <v>0</v>
      </c>
      <c r="H292" s="158">
        <v>0</v>
      </c>
      <c r="I292" s="159" t="str">
        <f t="shared" si="61"/>
        <v>0</v>
      </c>
      <c r="J292" s="159" t="str">
        <f t="shared" si="54"/>
        <v>0</v>
      </c>
      <c r="K292" s="159" t="str">
        <f t="shared" si="63"/>
        <v>1</v>
      </c>
      <c r="L292" s="159" t="str">
        <f t="shared" si="55"/>
        <v>0</v>
      </c>
      <c r="M292" s="159" t="str">
        <f t="shared" si="56"/>
        <v>0</v>
      </c>
      <c r="N292" s="159" t="str">
        <f t="shared" si="57"/>
        <v>0</v>
      </c>
      <c r="O292" s="159">
        <f t="shared" si="58"/>
        <v>0</v>
      </c>
      <c r="P292" s="159">
        <f t="shared" si="59"/>
        <v>1</v>
      </c>
      <c r="Q292" s="159">
        <v>96</v>
      </c>
      <c r="R292" s="92" t="s">
        <v>353</v>
      </c>
    </row>
    <row r="293" spans="1:18" s="159" customFormat="1" ht="15" customHeight="1">
      <c r="A293" s="92" t="s">
        <v>214</v>
      </c>
      <c r="B293" s="92" t="s">
        <v>214</v>
      </c>
      <c r="C293" s="92" t="s">
        <v>354</v>
      </c>
      <c r="D293" s="157">
        <v>0</v>
      </c>
      <c r="E293" s="92">
        <v>0</v>
      </c>
      <c r="F293" s="92">
        <v>0</v>
      </c>
      <c r="G293" s="92">
        <v>0</v>
      </c>
      <c r="H293" s="158">
        <v>0</v>
      </c>
      <c r="I293" s="159" t="str">
        <f t="shared" si="61"/>
        <v>0</v>
      </c>
      <c r="J293" s="159" t="str">
        <f t="shared" si="54"/>
        <v>0</v>
      </c>
      <c r="K293" s="159" t="str">
        <f t="shared" si="63"/>
        <v>1</v>
      </c>
      <c r="L293" s="159" t="str">
        <f t="shared" si="55"/>
        <v>0</v>
      </c>
      <c r="M293" s="159" t="str">
        <f t="shared" si="56"/>
        <v>0</v>
      </c>
      <c r="N293" s="159" t="str">
        <f t="shared" si="57"/>
        <v>0</v>
      </c>
      <c r="O293" s="159">
        <f t="shared" si="58"/>
        <v>0</v>
      </c>
      <c r="P293" s="159">
        <f t="shared" si="59"/>
        <v>1</v>
      </c>
      <c r="Q293" s="159">
        <v>96</v>
      </c>
      <c r="R293" s="92" t="s">
        <v>354</v>
      </c>
    </row>
    <row r="294" spans="1:18" s="159" customFormat="1" ht="15" customHeight="1">
      <c r="A294" s="92" t="s">
        <v>214</v>
      </c>
      <c r="B294" s="92" t="s">
        <v>214</v>
      </c>
      <c r="C294" s="92" t="s">
        <v>355</v>
      </c>
      <c r="D294" s="157">
        <v>0</v>
      </c>
      <c r="E294" s="92">
        <v>0</v>
      </c>
      <c r="F294" s="92">
        <v>0</v>
      </c>
      <c r="G294" s="92">
        <v>0</v>
      </c>
      <c r="H294" s="158">
        <v>0</v>
      </c>
      <c r="I294" s="159" t="str">
        <f t="shared" si="61"/>
        <v>0</v>
      </c>
      <c r="J294" s="159" t="str">
        <f t="shared" si="54"/>
        <v>0</v>
      </c>
      <c r="K294" s="159" t="str">
        <f t="shared" si="63"/>
        <v>1</v>
      </c>
      <c r="L294" s="159" t="str">
        <f t="shared" si="55"/>
        <v>0</v>
      </c>
      <c r="M294" s="159" t="str">
        <f t="shared" si="56"/>
        <v>0</v>
      </c>
      <c r="N294" s="159" t="str">
        <f t="shared" si="57"/>
        <v>0</v>
      </c>
      <c r="O294" s="159">
        <f t="shared" si="58"/>
        <v>0</v>
      </c>
      <c r="P294" s="159">
        <f t="shared" si="59"/>
        <v>1</v>
      </c>
      <c r="Q294" s="159">
        <v>96</v>
      </c>
      <c r="R294" s="92" t="s">
        <v>355</v>
      </c>
    </row>
    <row r="295" spans="1:18" s="159" customFormat="1" ht="15" customHeight="1">
      <c r="A295" s="92" t="s">
        <v>214</v>
      </c>
      <c r="B295" s="92" t="s">
        <v>214</v>
      </c>
      <c r="C295" s="92" t="s">
        <v>356</v>
      </c>
      <c r="D295" s="157">
        <v>0</v>
      </c>
      <c r="E295" s="92">
        <v>0</v>
      </c>
      <c r="F295" s="92">
        <v>0</v>
      </c>
      <c r="G295" s="92">
        <v>0</v>
      </c>
      <c r="H295" s="158">
        <v>0</v>
      </c>
      <c r="I295" s="159" t="str">
        <f t="shared" si="61"/>
        <v>0</v>
      </c>
      <c r="J295" s="159" t="str">
        <f t="shared" si="54"/>
        <v>0</v>
      </c>
      <c r="K295" s="159" t="str">
        <f t="shared" si="63"/>
        <v>1</v>
      </c>
      <c r="L295" s="159" t="str">
        <f t="shared" si="55"/>
        <v>0</v>
      </c>
      <c r="M295" s="159" t="str">
        <f t="shared" si="56"/>
        <v>0</v>
      </c>
      <c r="N295" s="159" t="str">
        <f t="shared" si="57"/>
        <v>0</v>
      </c>
      <c r="O295" s="159">
        <f t="shared" si="58"/>
        <v>0</v>
      </c>
      <c r="P295" s="159">
        <f t="shared" si="59"/>
        <v>1</v>
      </c>
      <c r="Q295" s="159">
        <v>96</v>
      </c>
      <c r="R295" s="92" t="s">
        <v>356</v>
      </c>
    </row>
    <row r="296" spans="1:18" s="159" customFormat="1" ht="15" customHeight="1">
      <c r="A296" s="92" t="s">
        <v>214</v>
      </c>
      <c r="B296" s="92" t="s">
        <v>214</v>
      </c>
      <c r="C296" s="92" t="s">
        <v>357</v>
      </c>
      <c r="D296" s="157">
        <v>0</v>
      </c>
      <c r="E296" s="92">
        <v>0</v>
      </c>
      <c r="F296" s="92">
        <v>0</v>
      </c>
      <c r="G296" s="92">
        <v>0</v>
      </c>
      <c r="H296" s="158">
        <v>0</v>
      </c>
      <c r="I296" s="159" t="str">
        <f t="shared" ref="I296:I307" si="64">IF(H296=0,"0",IF(H296=0.5,"3","6"))</f>
        <v>0</v>
      </c>
      <c r="J296" s="159" t="str">
        <f t="shared" ref="J296:J359" si="65">IF(E296=1,"6","0")</f>
        <v>0</v>
      </c>
      <c r="K296" s="159" t="str">
        <f t="shared" si="63"/>
        <v>1</v>
      </c>
      <c r="L296" s="159" t="str">
        <f t="shared" ref="L296:L359" si="66">IF(G296=1,"7","0")</f>
        <v>0</v>
      </c>
      <c r="M296" s="159" t="str">
        <f t="shared" ref="M296:M359" si="67">IF(E296=1,"11","0")</f>
        <v>0</v>
      </c>
      <c r="N296" s="159" t="str">
        <f t="shared" ref="N296:N359" si="68">IF(F296=1,"14","0")</f>
        <v>0</v>
      </c>
      <c r="O296" s="159">
        <f t="shared" ref="O296:O359" si="69">(0.5*D296)*100</f>
        <v>0</v>
      </c>
      <c r="P296" s="159">
        <f t="shared" ref="P296:P359" si="70">O296+I296+J296+K296+L296+M296+N296</f>
        <v>1</v>
      </c>
      <c r="Q296" s="159">
        <v>96</v>
      </c>
      <c r="R296" s="92" t="s">
        <v>357</v>
      </c>
    </row>
    <row r="297" spans="1:18" s="159" customFormat="1" ht="15" customHeight="1">
      <c r="A297" s="92" t="s">
        <v>60</v>
      </c>
      <c r="B297" s="92" t="s">
        <v>60</v>
      </c>
      <c r="C297" s="92" t="s">
        <v>358</v>
      </c>
      <c r="D297" s="157">
        <v>0</v>
      </c>
      <c r="E297" s="92">
        <v>0</v>
      </c>
      <c r="F297" s="92">
        <v>0</v>
      </c>
      <c r="G297" s="92">
        <v>0</v>
      </c>
      <c r="H297" s="158">
        <v>0</v>
      </c>
      <c r="I297" s="159" t="str">
        <f t="shared" si="64"/>
        <v>0</v>
      </c>
      <c r="J297" s="159" t="str">
        <f t="shared" si="65"/>
        <v>0</v>
      </c>
      <c r="K297" s="159" t="str">
        <f t="shared" si="63"/>
        <v>1</v>
      </c>
      <c r="L297" s="159" t="str">
        <f t="shared" si="66"/>
        <v>0</v>
      </c>
      <c r="M297" s="159" t="str">
        <f t="shared" si="67"/>
        <v>0</v>
      </c>
      <c r="N297" s="159" t="str">
        <f t="shared" si="68"/>
        <v>0</v>
      </c>
      <c r="O297" s="159">
        <f t="shared" si="69"/>
        <v>0</v>
      </c>
      <c r="P297" s="159">
        <f t="shared" si="70"/>
        <v>1</v>
      </c>
      <c r="Q297" s="159">
        <v>96</v>
      </c>
      <c r="R297" s="92" t="s">
        <v>358</v>
      </c>
    </row>
    <row r="298" spans="1:18" s="159" customFormat="1" ht="15" customHeight="1">
      <c r="A298" s="92" t="s">
        <v>60</v>
      </c>
      <c r="B298" s="92" t="s">
        <v>60</v>
      </c>
      <c r="C298" s="92" t="s">
        <v>359</v>
      </c>
      <c r="D298" s="157">
        <v>0</v>
      </c>
      <c r="E298" s="92">
        <v>0</v>
      </c>
      <c r="F298" s="92">
        <v>0</v>
      </c>
      <c r="G298" s="92">
        <v>0</v>
      </c>
      <c r="H298" s="158">
        <v>0</v>
      </c>
      <c r="I298" s="159" t="str">
        <f t="shared" si="64"/>
        <v>0</v>
      </c>
      <c r="J298" s="159" t="str">
        <f t="shared" si="65"/>
        <v>0</v>
      </c>
      <c r="K298" s="159" t="str">
        <f t="shared" si="63"/>
        <v>1</v>
      </c>
      <c r="L298" s="159" t="str">
        <f t="shared" si="66"/>
        <v>0</v>
      </c>
      <c r="M298" s="159" t="str">
        <f t="shared" si="67"/>
        <v>0</v>
      </c>
      <c r="N298" s="159" t="str">
        <f t="shared" si="68"/>
        <v>0</v>
      </c>
      <c r="O298" s="159">
        <f t="shared" si="69"/>
        <v>0</v>
      </c>
      <c r="P298" s="159">
        <f t="shared" si="70"/>
        <v>1</v>
      </c>
      <c r="Q298" s="159">
        <v>96</v>
      </c>
      <c r="R298" s="92" t="s">
        <v>359</v>
      </c>
    </row>
    <row r="299" spans="1:18" s="159" customFormat="1" ht="15" customHeight="1">
      <c r="A299" s="92" t="s">
        <v>60</v>
      </c>
      <c r="B299" s="92" t="s">
        <v>60</v>
      </c>
      <c r="C299" s="92" t="s">
        <v>360</v>
      </c>
      <c r="D299" s="157">
        <v>0</v>
      </c>
      <c r="E299" s="92">
        <v>0</v>
      </c>
      <c r="F299" s="92">
        <v>0</v>
      </c>
      <c r="G299" s="92">
        <v>0</v>
      </c>
      <c r="H299" s="158">
        <v>0</v>
      </c>
      <c r="I299" s="159" t="str">
        <f t="shared" si="64"/>
        <v>0</v>
      </c>
      <c r="J299" s="159" t="str">
        <f t="shared" si="65"/>
        <v>0</v>
      </c>
      <c r="K299" s="159" t="str">
        <f t="shared" si="63"/>
        <v>1</v>
      </c>
      <c r="L299" s="159" t="str">
        <f t="shared" si="66"/>
        <v>0</v>
      </c>
      <c r="M299" s="159" t="str">
        <f t="shared" si="67"/>
        <v>0</v>
      </c>
      <c r="N299" s="159" t="str">
        <f t="shared" si="68"/>
        <v>0</v>
      </c>
      <c r="O299" s="159">
        <f t="shared" si="69"/>
        <v>0</v>
      </c>
      <c r="P299" s="159">
        <f t="shared" si="70"/>
        <v>1</v>
      </c>
      <c r="Q299" s="159">
        <v>96</v>
      </c>
      <c r="R299" s="92" t="s">
        <v>360</v>
      </c>
    </row>
    <row r="300" spans="1:18" s="159" customFormat="1" ht="15" customHeight="1">
      <c r="A300" s="92" t="s">
        <v>60</v>
      </c>
      <c r="B300" s="92" t="s">
        <v>60</v>
      </c>
      <c r="C300" s="92" t="s">
        <v>361</v>
      </c>
      <c r="D300" s="157">
        <v>0</v>
      </c>
      <c r="E300" s="92">
        <v>0</v>
      </c>
      <c r="F300" s="92">
        <v>0</v>
      </c>
      <c r="G300" s="92">
        <v>0</v>
      </c>
      <c r="H300" s="158">
        <v>0</v>
      </c>
      <c r="I300" s="159" t="str">
        <f t="shared" si="64"/>
        <v>0</v>
      </c>
      <c r="J300" s="159" t="str">
        <f t="shared" si="65"/>
        <v>0</v>
      </c>
      <c r="K300" s="159" t="str">
        <f t="shared" si="63"/>
        <v>1</v>
      </c>
      <c r="L300" s="159" t="str">
        <f t="shared" si="66"/>
        <v>0</v>
      </c>
      <c r="M300" s="159" t="str">
        <f t="shared" si="67"/>
        <v>0</v>
      </c>
      <c r="N300" s="159" t="str">
        <f t="shared" si="68"/>
        <v>0</v>
      </c>
      <c r="O300" s="159">
        <f t="shared" si="69"/>
        <v>0</v>
      </c>
      <c r="P300" s="159">
        <f t="shared" si="70"/>
        <v>1</v>
      </c>
      <c r="Q300" s="159">
        <v>96</v>
      </c>
      <c r="R300" s="92" t="s">
        <v>361</v>
      </c>
    </row>
    <row r="301" spans="1:18" s="159" customFormat="1" ht="15" customHeight="1">
      <c r="A301" s="92" t="s">
        <v>60</v>
      </c>
      <c r="B301" s="92" t="s">
        <v>60</v>
      </c>
      <c r="C301" s="92" t="s">
        <v>362</v>
      </c>
      <c r="D301" s="157">
        <v>0</v>
      </c>
      <c r="E301" s="92">
        <v>0</v>
      </c>
      <c r="F301" s="92">
        <v>0</v>
      </c>
      <c r="G301" s="92">
        <v>0</v>
      </c>
      <c r="H301" s="158">
        <v>0</v>
      </c>
      <c r="I301" s="159" t="str">
        <f t="shared" si="64"/>
        <v>0</v>
      </c>
      <c r="J301" s="159" t="str">
        <f t="shared" si="65"/>
        <v>0</v>
      </c>
      <c r="K301" s="159" t="str">
        <f t="shared" si="63"/>
        <v>1</v>
      </c>
      <c r="L301" s="159" t="str">
        <f t="shared" si="66"/>
        <v>0</v>
      </c>
      <c r="M301" s="159" t="str">
        <f t="shared" si="67"/>
        <v>0</v>
      </c>
      <c r="N301" s="159" t="str">
        <f t="shared" si="68"/>
        <v>0</v>
      </c>
      <c r="O301" s="159">
        <f t="shared" si="69"/>
        <v>0</v>
      </c>
      <c r="P301" s="159">
        <f t="shared" si="70"/>
        <v>1</v>
      </c>
      <c r="Q301" s="159">
        <v>96</v>
      </c>
      <c r="R301" s="92" t="s">
        <v>362</v>
      </c>
    </row>
    <row r="302" spans="1:18" s="159" customFormat="1" ht="15" customHeight="1">
      <c r="A302" s="92" t="s">
        <v>60</v>
      </c>
      <c r="B302" s="92" t="s">
        <v>60</v>
      </c>
      <c r="C302" s="92" t="s">
        <v>363</v>
      </c>
      <c r="D302" s="157">
        <v>0</v>
      </c>
      <c r="E302" s="92">
        <v>0</v>
      </c>
      <c r="F302" s="92">
        <v>0</v>
      </c>
      <c r="G302" s="92">
        <v>0</v>
      </c>
      <c r="H302" s="158">
        <v>0</v>
      </c>
      <c r="I302" s="159" t="str">
        <f t="shared" si="64"/>
        <v>0</v>
      </c>
      <c r="J302" s="159" t="str">
        <f t="shared" si="65"/>
        <v>0</v>
      </c>
      <c r="K302" s="159" t="str">
        <f t="shared" si="63"/>
        <v>1</v>
      </c>
      <c r="L302" s="159" t="str">
        <f t="shared" si="66"/>
        <v>0</v>
      </c>
      <c r="M302" s="159" t="str">
        <f t="shared" si="67"/>
        <v>0</v>
      </c>
      <c r="N302" s="159" t="str">
        <f t="shared" si="68"/>
        <v>0</v>
      </c>
      <c r="O302" s="159">
        <f t="shared" si="69"/>
        <v>0</v>
      </c>
      <c r="P302" s="159">
        <f t="shared" si="70"/>
        <v>1</v>
      </c>
      <c r="Q302" s="159">
        <v>96</v>
      </c>
      <c r="R302" s="92" t="s">
        <v>363</v>
      </c>
    </row>
    <row r="303" spans="1:18" s="159" customFormat="1" ht="15" customHeight="1">
      <c r="A303" s="92" t="s">
        <v>60</v>
      </c>
      <c r="B303" s="92" t="s">
        <v>60</v>
      </c>
      <c r="C303" s="92" t="s">
        <v>364</v>
      </c>
      <c r="D303" s="157">
        <v>0</v>
      </c>
      <c r="E303" s="92">
        <v>0</v>
      </c>
      <c r="F303" s="92">
        <v>0</v>
      </c>
      <c r="G303" s="92">
        <v>0</v>
      </c>
      <c r="H303" s="158">
        <v>0</v>
      </c>
      <c r="I303" s="159" t="str">
        <f t="shared" si="64"/>
        <v>0</v>
      </c>
      <c r="J303" s="159" t="str">
        <f t="shared" si="65"/>
        <v>0</v>
      </c>
      <c r="K303" s="159" t="str">
        <f t="shared" si="63"/>
        <v>1</v>
      </c>
      <c r="L303" s="159" t="str">
        <f t="shared" si="66"/>
        <v>0</v>
      </c>
      <c r="M303" s="159" t="str">
        <f t="shared" si="67"/>
        <v>0</v>
      </c>
      <c r="N303" s="159" t="str">
        <f t="shared" si="68"/>
        <v>0</v>
      </c>
      <c r="O303" s="159">
        <f t="shared" si="69"/>
        <v>0</v>
      </c>
      <c r="P303" s="159">
        <f t="shared" si="70"/>
        <v>1</v>
      </c>
      <c r="Q303" s="159">
        <v>96</v>
      </c>
      <c r="R303" s="92" t="s">
        <v>364</v>
      </c>
    </row>
    <row r="304" spans="1:18" s="159" customFormat="1" ht="15" customHeight="1">
      <c r="A304" s="92" t="s">
        <v>60</v>
      </c>
      <c r="B304" s="92" t="s">
        <v>60</v>
      </c>
      <c r="C304" s="92" t="s">
        <v>365</v>
      </c>
      <c r="D304" s="157">
        <v>0</v>
      </c>
      <c r="E304" s="92">
        <v>0</v>
      </c>
      <c r="F304" s="92">
        <v>0</v>
      </c>
      <c r="G304" s="92">
        <v>0</v>
      </c>
      <c r="H304" s="158">
        <v>0</v>
      </c>
      <c r="I304" s="159" t="str">
        <f t="shared" si="64"/>
        <v>0</v>
      </c>
      <c r="J304" s="159" t="str">
        <f t="shared" si="65"/>
        <v>0</v>
      </c>
      <c r="K304" s="159" t="str">
        <f t="shared" si="63"/>
        <v>1</v>
      </c>
      <c r="L304" s="159" t="str">
        <f t="shared" si="66"/>
        <v>0</v>
      </c>
      <c r="M304" s="159" t="str">
        <f t="shared" si="67"/>
        <v>0</v>
      </c>
      <c r="N304" s="159" t="str">
        <f t="shared" si="68"/>
        <v>0</v>
      </c>
      <c r="O304" s="159">
        <f t="shared" si="69"/>
        <v>0</v>
      </c>
      <c r="P304" s="159">
        <f t="shared" si="70"/>
        <v>1</v>
      </c>
      <c r="Q304" s="159">
        <v>96</v>
      </c>
      <c r="R304" s="92" t="s">
        <v>365</v>
      </c>
    </row>
    <row r="305" spans="1:18" s="159" customFormat="1" ht="15" customHeight="1">
      <c r="A305" s="92" t="s">
        <v>60</v>
      </c>
      <c r="B305" s="92" t="s">
        <v>60</v>
      </c>
      <c r="C305" s="92" t="s">
        <v>366</v>
      </c>
      <c r="D305" s="157">
        <v>0</v>
      </c>
      <c r="E305" s="92">
        <v>0</v>
      </c>
      <c r="F305" s="92">
        <v>0</v>
      </c>
      <c r="G305" s="92">
        <v>0</v>
      </c>
      <c r="H305" s="158">
        <v>0</v>
      </c>
      <c r="I305" s="159" t="str">
        <f t="shared" si="64"/>
        <v>0</v>
      </c>
      <c r="J305" s="159" t="str">
        <f t="shared" si="65"/>
        <v>0</v>
      </c>
      <c r="K305" s="159" t="str">
        <f t="shared" si="63"/>
        <v>1</v>
      </c>
      <c r="L305" s="159" t="str">
        <f t="shared" si="66"/>
        <v>0</v>
      </c>
      <c r="M305" s="159" t="str">
        <f t="shared" si="67"/>
        <v>0</v>
      </c>
      <c r="N305" s="159" t="str">
        <f t="shared" si="68"/>
        <v>0</v>
      </c>
      <c r="O305" s="159">
        <f t="shared" si="69"/>
        <v>0</v>
      </c>
      <c r="P305" s="159">
        <f t="shared" si="70"/>
        <v>1</v>
      </c>
      <c r="Q305" s="159">
        <v>96</v>
      </c>
      <c r="R305" s="92" t="s">
        <v>366</v>
      </c>
    </row>
    <row r="306" spans="1:18" s="159" customFormat="1" ht="15" customHeight="1">
      <c r="A306" s="92" t="s">
        <v>60</v>
      </c>
      <c r="B306" s="92" t="s">
        <v>61</v>
      </c>
      <c r="C306" s="92" t="s">
        <v>367</v>
      </c>
      <c r="D306" s="157">
        <v>0</v>
      </c>
      <c r="E306" s="92">
        <v>0</v>
      </c>
      <c r="F306" s="92">
        <v>0</v>
      </c>
      <c r="G306" s="92">
        <v>0</v>
      </c>
      <c r="H306" s="158">
        <v>0</v>
      </c>
      <c r="I306" s="159" t="str">
        <f t="shared" si="64"/>
        <v>0</v>
      </c>
      <c r="J306" s="159" t="str">
        <f t="shared" si="65"/>
        <v>0</v>
      </c>
      <c r="K306" s="159" t="str">
        <f t="shared" si="63"/>
        <v>1</v>
      </c>
      <c r="L306" s="159" t="str">
        <f t="shared" si="66"/>
        <v>0</v>
      </c>
      <c r="M306" s="159" t="str">
        <f t="shared" si="67"/>
        <v>0</v>
      </c>
      <c r="N306" s="159" t="str">
        <f t="shared" si="68"/>
        <v>0</v>
      </c>
      <c r="O306" s="159">
        <f t="shared" si="69"/>
        <v>0</v>
      </c>
      <c r="P306" s="159">
        <f t="shared" si="70"/>
        <v>1</v>
      </c>
      <c r="Q306" s="159">
        <v>96</v>
      </c>
      <c r="R306" s="92" t="s">
        <v>367</v>
      </c>
    </row>
    <row r="307" spans="1:18" s="159" customFormat="1" ht="15" customHeight="1">
      <c r="A307" s="92" t="s">
        <v>60</v>
      </c>
      <c r="B307" s="92" t="s">
        <v>61</v>
      </c>
      <c r="C307" s="92" t="s">
        <v>368</v>
      </c>
      <c r="D307" s="157">
        <v>0</v>
      </c>
      <c r="E307" s="92">
        <v>0</v>
      </c>
      <c r="F307" s="92">
        <v>0</v>
      </c>
      <c r="G307" s="92">
        <v>0</v>
      </c>
      <c r="H307" s="158">
        <v>0</v>
      </c>
      <c r="I307" s="159" t="str">
        <f t="shared" si="64"/>
        <v>0</v>
      </c>
      <c r="J307" s="159" t="str">
        <f t="shared" si="65"/>
        <v>0</v>
      </c>
      <c r="K307" s="159" t="str">
        <f t="shared" si="63"/>
        <v>1</v>
      </c>
      <c r="L307" s="159" t="str">
        <f t="shared" si="66"/>
        <v>0</v>
      </c>
      <c r="M307" s="159" t="str">
        <f t="shared" si="67"/>
        <v>0</v>
      </c>
      <c r="N307" s="159" t="str">
        <f t="shared" si="68"/>
        <v>0</v>
      </c>
      <c r="O307" s="159">
        <f t="shared" si="69"/>
        <v>0</v>
      </c>
      <c r="P307" s="159">
        <f t="shared" si="70"/>
        <v>1</v>
      </c>
      <c r="Q307" s="159">
        <v>96</v>
      </c>
      <c r="R307" s="92" t="s">
        <v>368</v>
      </c>
    </row>
    <row r="308" spans="1:18" s="159" customFormat="1" ht="15" customHeight="1">
      <c r="A308" s="92" t="s">
        <v>60</v>
      </c>
      <c r="B308" s="92" t="s">
        <v>61</v>
      </c>
      <c r="C308" s="92" t="s">
        <v>369</v>
      </c>
      <c r="D308" s="157">
        <v>0</v>
      </c>
      <c r="E308" s="92">
        <v>0</v>
      </c>
      <c r="F308" s="92">
        <v>0</v>
      </c>
      <c r="G308" s="92">
        <v>0</v>
      </c>
      <c r="H308" s="158">
        <v>0</v>
      </c>
      <c r="I308" s="159">
        <v>0</v>
      </c>
      <c r="J308" s="159" t="str">
        <f t="shared" si="65"/>
        <v>0</v>
      </c>
      <c r="K308" s="159" t="str">
        <f t="shared" si="63"/>
        <v>1</v>
      </c>
      <c r="L308" s="159" t="str">
        <f t="shared" si="66"/>
        <v>0</v>
      </c>
      <c r="M308" s="159" t="str">
        <f t="shared" si="67"/>
        <v>0</v>
      </c>
      <c r="N308" s="159" t="str">
        <f t="shared" si="68"/>
        <v>0</v>
      </c>
      <c r="O308" s="159">
        <f t="shared" si="69"/>
        <v>0</v>
      </c>
      <c r="P308" s="159">
        <f t="shared" si="70"/>
        <v>1</v>
      </c>
      <c r="Q308" s="159">
        <v>96</v>
      </c>
      <c r="R308" s="92" t="s">
        <v>369</v>
      </c>
    </row>
    <row r="309" spans="1:18" s="159" customFormat="1" ht="15" customHeight="1">
      <c r="A309" s="92" t="s">
        <v>60</v>
      </c>
      <c r="B309" s="92" t="s">
        <v>61</v>
      </c>
      <c r="C309" s="92" t="s">
        <v>370</v>
      </c>
      <c r="D309" s="157">
        <v>0</v>
      </c>
      <c r="E309" s="92">
        <v>0</v>
      </c>
      <c r="F309" s="92">
        <v>0</v>
      </c>
      <c r="G309" s="92">
        <v>0</v>
      </c>
      <c r="H309" s="158">
        <v>0</v>
      </c>
      <c r="I309" s="159">
        <v>0</v>
      </c>
      <c r="J309" s="159" t="str">
        <f t="shared" si="65"/>
        <v>0</v>
      </c>
      <c r="K309" s="159" t="str">
        <f t="shared" ref="K309:K340" si="71">IF(H309=0,"1",IF(H309=0.5,"3","6"))</f>
        <v>1</v>
      </c>
      <c r="L309" s="159" t="str">
        <f t="shared" si="66"/>
        <v>0</v>
      </c>
      <c r="M309" s="159" t="str">
        <f t="shared" si="67"/>
        <v>0</v>
      </c>
      <c r="N309" s="159" t="str">
        <f t="shared" si="68"/>
        <v>0</v>
      </c>
      <c r="O309" s="159">
        <f t="shared" si="69"/>
        <v>0</v>
      </c>
      <c r="P309" s="159">
        <f t="shared" si="70"/>
        <v>1</v>
      </c>
      <c r="Q309" s="159">
        <v>96</v>
      </c>
      <c r="R309" s="92" t="s">
        <v>370</v>
      </c>
    </row>
    <row r="310" spans="1:18" s="159" customFormat="1" ht="15" customHeight="1">
      <c r="A310" s="92" t="s">
        <v>60</v>
      </c>
      <c r="B310" s="92" t="s">
        <v>61</v>
      </c>
      <c r="C310" s="92" t="s">
        <v>371</v>
      </c>
      <c r="D310" s="157">
        <v>0</v>
      </c>
      <c r="E310" s="92">
        <v>0</v>
      </c>
      <c r="F310" s="92">
        <v>0</v>
      </c>
      <c r="G310" s="92">
        <v>0</v>
      </c>
      <c r="H310" s="158">
        <v>0</v>
      </c>
      <c r="I310" s="159" t="str">
        <f t="shared" ref="I310:I341" si="72">IF(H310=0,"0",IF(H310=0.5,"3","6"))</f>
        <v>0</v>
      </c>
      <c r="J310" s="159" t="str">
        <f t="shared" si="65"/>
        <v>0</v>
      </c>
      <c r="K310" s="159" t="str">
        <f t="shared" si="71"/>
        <v>1</v>
      </c>
      <c r="L310" s="159" t="str">
        <f t="shared" si="66"/>
        <v>0</v>
      </c>
      <c r="M310" s="159" t="str">
        <f t="shared" si="67"/>
        <v>0</v>
      </c>
      <c r="N310" s="159" t="str">
        <f t="shared" si="68"/>
        <v>0</v>
      </c>
      <c r="O310" s="159">
        <f t="shared" si="69"/>
        <v>0</v>
      </c>
      <c r="P310" s="159">
        <f t="shared" si="70"/>
        <v>1</v>
      </c>
      <c r="Q310" s="159">
        <v>96</v>
      </c>
      <c r="R310" s="92" t="s">
        <v>371</v>
      </c>
    </row>
    <row r="311" spans="1:18" s="159" customFormat="1" ht="15" customHeight="1">
      <c r="A311" s="92" t="s">
        <v>60</v>
      </c>
      <c r="B311" s="92" t="s">
        <v>61</v>
      </c>
      <c r="C311" s="92" t="s">
        <v>372</v>
      </c>
      <c r="D311" s="157">
        <v>0</v>
      </c>
      <c r="E311" s="92">
        <v>0</v>
      </c>
      <c r="F311" s="92">
        <v>0</v>
      </c>
      <c r="G311" s="92">
        <v>0</v>
      </c>
      <c r="H311" s="158">
        <v>0</v>
      </c>
      <c r="I311" s="159" t="str">
        <f t="shared" si="72"/>
        <v>0</v>
      </c>
      <c r="J311" s="159" t="str">
        <f t="shared" si="65"/>
        <v>0</v>
      </c>
      <c r="K311" s="159" t="str">
        <f t="shared" si="71"/>
        <v>1</v>
      </c>
      <c r="L311" s="159" t="str">
        <f t="shared" si="66"/>
        <v>0</v>
      </c>
      <c r="M311" s="159" t="str">
        <f t="shared" si="67"/>
        <v>0</v>
      </c>
      <c r="N311" s="159" t="str">
        <f t="shared" si="68"/>
        <v>0</v>
      </c>
      <c r="O311" s="159">
        <f t="shared" si="69"/>
        <v>0</v>
      </c>
      <c r="P311" s="159">
        <f t="shared" si="70"/>
        <v>1</v>
      </c>
      <c r="Q311" s="159">
        <v>96</v>
      </c>
      <c r="R311" s="92" t="s">
        <v>372</v>
      </c>
    </row>
    <row r="312" spans="1:18" s="159" customFormat="1" ht="15" customHeight="1">
      <c r="A312" s="92" t="s">
        <v>60</v>
      </c>
      <c r="B312" s="92" t="s">
        <v>61</v>
      </c>
      <c r="C312" s="92" t="s">
        <v>373</v>
      </c>
      <c r="D312" s="157">
        <v>0</v>
      </c>
      <c r="E312" s="92">
        <v>0</v>
      </c>
      <c r="F312" s="92">
        <v>0</v>
      </c>
      <c r="G312" s="92">
        <v>0</v>
      </c>
      <c r="H312" s="158">
        <v>0</v>
      </c>
      <c r="I312" s="159" t="str">
        <f t="shared" si="72"/>
        <v>0</v>
      </c>
      <c r="J312" s="159" t="str">
        <f t="shared" si="65"/>
        <v>0</v>
      </c>
      <c r="K312" s="159" t="str">
        <f t="shared" si="71"/>
        <v>1</v>
      </c>
      <c r="L312" s="159" t="str">
        <f t="shared" si="66"/>
        <v>0</v>
      </c>
      <c r="M312" s="159" t="str">
        <f t="shared" si="67"/>
        <v>0</v>
      </c>
      <c r="N312" s="159" t="str">
        <f t="shared" si="68"/>
        <v>0</v>
      </c>
      <c r="O312" s="159">
        <f t="shared" si="69"/>
        <v>0</v>
      </c>
      <c r="P312" s="159">
        <f t="shared" si="70"/>
        <v>1</v>
      </c>
      <c r="Q312" s="159">
        <v>96</v>
      </c>
      <c r="R312" s="92" t="s">
        <v>373</v>
      </c>
    </row>
    <row r="313" spans="1:18" s="159" customFormat="1" ht="15" customHeight="1">
      <c r="A313" s="92" t="s">
        <v>60</v>
      </c>
      <c r="B313" s="92" t="s">
        <v>61</v>
      </c>
      <c r="C313" s="92" t="s">
        <v>374</v>
      </c>
      <c r="D313" s="157">
        <v>0</v>
      </c>
      <c r="E313" s="92">
        <v>0</v>
      </c>
      <c r="F313" s="92">
        <v>0</v>
      </c>
      <c r="G313" s="92">
        <v>0</v>
      </c>
      <c r="H313" s="158">
        <v>0</v>
      </c>
      <c r="I313" s="159" t="str">
        <f t="shared" si="72"/>
        <v>0</v>
      </c>
      <c r="J313" s="159" t="str">
        <f t="shared" si="65"/>
        <v>0</v>
      </c>
      <c r="K313" s="159" t="str">
        <f t="shared" si="71"/>
        <v>1</v>
      </c>
      <c r="L313" s="159" t="str">
        <f t="shared" si="66"/>
        <v>0</v>
      </c>
      <c r="M313" s="159" t="str">
        <f t="shared" si="67"/>
        <v>0</v>
      </c>
      <c r="N313" s="159" t="str">
        <f t="shared" si="68"/>
        <v>0</v>
      </c>
      <c r="O313" s="159">
        <f t="shared" si="69"/>
        <v>0</v>
      </c>
      <c r="P313" s="159">
        <f t="shared" si="70"/>
        <v>1</v>
      </c>
      <c r="Q313" s="159">
        <v>96</v>
      </c>
      <c r="R313" s="92" t="s">
        <v>374</v>
      </c>
    </row>
    <row r="314" spans="1:18" s="159" customFormat="1" ht="15" customHeight="1">
      <c r="A314" s="92" t="s">
        <v>60</v>
      </c>
      <c r="B314" s="92" t="s">
        <v>61</v>
      </c>
      <c r="C314" s="92" t="s">
        <v>375</v>
      </c>
      <c r="D314" s="157">
        <v>0</v>
      </c>
      <c r="E314" s="92">
        <v>0</v>
      </c>
      <c r="F314" s="92">
        <v>0</v>
      </c>
      <c r="G314" s="92">
        <v>0</v>
      </c>
      <c r="H314" s="158">
        <v>0</v>
      </c>
      <c r="I314" s="159" t="str">
        <f t="shared" si="72"/>
        <v>0</v>
      </c>
      <c r="J314" s="159" t="str">
        <f t="shared" si="65"/>
        <v>0</v>
      </c>
      <c r="K314" s="159" t="str">
        <f t="shared" si="71"/>
        <v>1</v>
      </c>
      <c r="L314" s="159" t="str">
        <f t="shared" si="66"/>
        <v>0</v>
      </c>
      <c r="M314" s="159" t="str">
        <f t="shared" si="67"/>
        <v>0</v>
      </c>
      <c r="N314" s="159" t="str">
        <f t="shared" si="68"/>
        <v>0</v>
      </c>
      <c r="O314" s="159">
        <f t="shared" si="69"/>
        <v>0</v>
      </c>
      <c r="P314" s="159">
        <f t="shared" si="70"/>
        <v>1</v>
      </c>
      <c r="Q314" s="159">
        <v>96</v>
      </c>
      <c r="R314" s="92" t="s">
        <v>375</v>
      </c>
    </row>
    <row r="315" spans="1:18" s="159" customFormat="1" ht="15" customHeight="1">
      <c r="A315" s="92" t="s">
        <v>60</v>
      </c>
      <c r="B315" s="92" t="s">
        <v>60</v>
      </c>
      <c r="C315" s="92" t="s">
        <v>376</v>
      </c>
      <c r="D315" s="157">
        <v>0</v>
      </c>
      <c r="E315" s="92">
        <v>0</v>
      </c>
      <c r="F315" s="92">
        <v>0</v>
      </c>
      <c r="G315" s="92">
        <v>0</v>
      </c>
      <c r="H315" s="158">
        <v>0</v>
      </c>
      <c r="I315" s="159" t="str">
        <f t="shared" si="72"/>
        <v>0</v>
      </c>
      <c r="J315" s="159" t="str">
        <f t="shared" si="65"/>
        <v>0</v>
      </c>
      <c r="K315" s="159" t="str">
        <f t="shared" si="71"/>
        <v>1</v>
      </c>
      <c r="L315" s="159" t="str">
        <f t="shared" si="66"/>
        <v>0</v>
      </c>
      <c r="M315" s="159" t="str">
        <f t="shared" si="67"/>
        <v>0</v>
      </c>
      <c r="N315" s="159" t="str">
        <f t="shared" si="68"/>
        <v>0</v>
      </c>
      <c r="O315" s="159">
        <f t="shared" si="69"/>
        <v>0</v>
      </c>
      <c r="P315" s="159">
        <f t="shared" si="70"/>
        <v>1</v>
      </c>
      <c r="Q315" s="159">
        <v>96</v>
      </c>
      <c r="R315" s="92" t="s">
        <v>376</v>
      </c>
    </row>
    <row r="316" spans="1:18" s="159" customFormat="1" ht="15" customHeight="1">
      <c r="A316" s="92" t="s">
        <v>60</v>
      </c>
      <c r="B316" s="92" t="s">
        <v>60</v>
      </c>
      <c r="C316" s="92" t="s">
        <v>377</v>
      </c>
      <c r="D316" s="157">
        <v>0</v>
      </c>
      <c r="E316" s="92">
        <v>0</v>
      </c>
      <c r="F316" s="92">
        <v>0</v>
      </c>
      <c r="G316" s="92">
        <v>0</v>
      </c>
      <c r="H316" s="158">
        <v>0</v>
      </c>
      <c r="I316" s="159" t="str">
        <f t="shared" si="72"/>
        <v>0</v>
      </c>
      <c r="J316" s="159" t="str">
        <f t="shared" si="65"/>
        <v>0</v>
      </c>
      <c r="K316" s="159" t="str">
        <f t="shared" si="71"/>
        <v>1</v>
      </c>
      <c r="L316" s="159" t="str">
        <f t="shared" si="66"/>
        <v>0</v>
      </c>
      <c r="M316" s="159" t="str">
        <f t="shared" si="67"/>
        <v>0</v>
      </c>
      <c r="N316" s="159" t="str">
        <f t="shared" si="68"/>
        <v>0</v>
      </c>
      <c r="O316" s="159">
        <f t="shared" si="69"/>
        <v>0</v>
      </c>
      <c r="P316" s="159">
        <f t="shared" si="70"/>
        <v>1</v>
      </c>
      <c r="Q316" s="159">
        <v>96</v>
      </c>
      <c r="R316" s="92" t="s">
        <v>377</v>
      </c>
    </row>
    <row r="317" spans="1:18" s="159" customFormat="1" ht="15" customHeight="1">
      <c r="A317" s="92" t="s">
        <v>60</v>
      </c>
      <c r="B317" s="92" t="s">
        <v>60</v>
      </c>
      <c r="C317" s="92" t="s">
        <v>378</v>
      </c>
      <c r="D317" s="157">
        <v>0</v>
      </c>
      <c r="E317" s="92">
        <v>0</v>
      </c>
      <c r="F317" s="92">
        <v>0</v>
      </c>
      <c r="G317" s="92">
        <v>0</v>
      </c>
      <c r="H317" s="158">
        <v>0</v>
      </c>
      <c r="I317" s="159" t="str">
        <f t="shared" si="72"/>
        <v>0</v>
      </c>
      <c r="J317" s="159" t="str">
        <f t="shared" si="65"/>
        <v>0</v>
      </c>
      <c r="K317" s="159" t="str">
        <f t="shared" si="71"/>
        <v>1</v>
      </c>
      <c r="L317" s="159" t="str">
        <f t="shared" si="66"/>
        <v>0</v>
      </c>
      <c r="M317" s="159" t="str">
        <f t="shared" si="67"/>
        <v>0</v>
      </c>
      <c r="N317" s="159" t="str">
        <f t="shared" si="68"/>
        <v>0</v>
      </c>
      <c r="O317" s="159">
        <f t="shared" si="69"/>
        <v>0</v>
      </c>
      <c r="P317" s="159">
        <f t="shared" si="70"/>
        <v>1</v>
      </c>
      <c r="Q317" s="159">
        <v>96</v>
      </c>
      <c r="R317" s="92" t="s">
        <v>378</v>
      </c>
    </row>
    <row r="318" spans="1:18" s="159" customFormat="1" ht="15" customHeight="1">
      <c r="A318" s="92" t="s">
        <v>60</v>
      </c>
      <c r="B318" s="92" t="s">
        <v>60</v>
      </c>
      <c r="C318" s="92" t="s">
        <v>379</v>
      </c>
      <c r="D318" s="157">
        <v>0</v>
      </c>
      <c r="E318" s="92">
        <v>0</v>
      </c>
      <c r="F318" s="92">
        <v>0</v>
      </c>
      <c r="G318" s="92">
        <v>0</v>
      </c>
      <c r="H318" s="158">
        <v>0</v>
      </c>
      <c r="I318" s="159" t="str">
        <f t="shared" si="72"/>
        <v>0</v>
      </c>
      <c r="J318" s="159" t="str">
        <f t="shared" si="65"/>
        <v>0</v>
      </c>
      <c r="K318" s="159" t="str">
        <f t="shared" si="71"/>
        <v>1</v>
      </c>
      <c r="L318" s="159" t="str">
        <f t="shared" si="66"/>
        <v>0</v>
      </c>
      <c r="M318" s="159" t="str">
        <f t="shared" si="67"/>
        <v>0</v>
      </c>
      <c r="N318" s="159" t="str">
        <f t="shared" si="68"/>
        <v>0</v>
      </c>
      <c r="O318" s="159">
        <f t="shared" si="69"/>
        <v>0</v>
      </c>
      <c r="P318" s="159">
        <f t="shared" si="70"/>
        <v>1</v>
      </c>
      <c r="Q318" s="159">
        <v>96</v>
      </c>
      <c r="R318" s="92" t="s">
        <v>379</v>
      </c>
    </row>
    <row r="319" spans="1:18" s="159" customFormat="1" ht="15" customHeight="1">
      <c r="A319" s="92" t="s">
        <v>60</v>
      </c>
      <c r="B319" s="92" t="s">
        <v>60</v>
      </c>
      <c r="C319" s="92" t="s">
        <v>380</v>
      </c>
      <c r="D319" s="157">
        <v>0</v>
      </c>
      <c r="E319" s="92">
        <v>0</v>
      </c>
      <c r="F319" s="92">
        <v>0</v>
      </c>
      <c r="G319" s="92">
        <v>0</v>
      </c>
      <c r="H319" s="158">
        <v>0</v>
      </c>
      <c r="I319" s="159" t="str">
        <f t="shared" si="72"/>
        <v>0</v>
      </c>
      <c r="J319" s="159" t="str">
        <f t="shared" si="65"/>
        <v>0</v>
      </c>
      <c r="K319" s="159" t="str">
        <f t="shared" si="71"/>
        <v>1</v>
      </c>
      <c r="L319" s="159" t="str">
        <f t="shared" si="66"/>
        <v>0</v>
      </c>
      <c r="M319" s="159" t="str">
        <f t="shared" si="67"/>
        <v>0</v>
      </c>
      <c r="N319" s="159" t="str">
        <f t="shared" si="68"/>
        <v>0</v>
      </c>
      <c r="O319" s="159">
        <f t="shared" si="69"/>
        <v>0</v>
      </c>
      <c r="P319" s="159">
        <f t="shared" si="70"/>
        <v>1</v>
      </c>
      <c r="Q319" s="159">
        <v>96</v>
      </c>
      <c r="R319" s="92" t="s">
        <v>380</v>
      </c>
    </row>
    <row r="320" spans="1:18" s="159" customFormat="1" ht="15" customHeight="1">
      <c r="A320" s="92" t="s">
        <v>60</v>
      </c>
      <c r="B320" s="92" t="s">
        <v>60</v>
      </c>
      <c r="C320" s="92" t="s">
        <v>381</v>
      </c>
      <c r="D320" s="157">
        <v>0</v>
      </c>
      <c r="E320" s="92">
        <v>0</v>
      </c>
      <c r="F320" s="92">
        <v>0</v>
      </c>
      <c r="G320" s="92">
        <v>0</v>
      </c>
      <c r="H320" s="158">
        <v>0</v>
      </c>
      <c r="I320" s="159" t="str">
        <f t="shared" si="72"/>
        <v>0</v>
      </c>
      <c r="J320" s="159" t="str">
        <f t="shared" si="65"/>
        <v>0</v>
      </c>
      <c r="K320" s="159" t="str">
        <f t="shared" si="71"/>
        <v>1</v>
      </c>
      <c r="L320" s="159" t="str">
        <f t="shared" si="66"/>
        <v>0</v>
      </c>
      <c r="M320" s="159" t="str">
        <f t="shared" si="67"/>
        <v>0</v>
      </c>
      <c r="N320" s="159" t="str">
        <f t="shared" si="68"/>
        <v>0</v>
      </c>
      <c r="O320" s="159">
        <f t="shared" si="69"/>
        <v>0</v>
      </c>
      <c r="P320" s="159">
        <f t="shared" si="70"/>
        <v>1</v>
      </c>
      <c r="Q320" s="159">
        <v>96</v>
      </c>
      <c r="R320" s="92" t="s">
        <v>381</v>
      </c>
    </row>
    <row r="321" spans="1:18" s="159" customFormat="1" ht="15" customHeight="1">
      <c r="A321" s="92" t="s">
        <v>60</v>
      </c>
      <c r="B321" s="92" t="s">
        <v>60</v>
      </c>
      <c r="C321" s="92" t="s">
        <v>382</v>
      </c>
      <c r="D321" s="157">
        <v>0</v>
      </c>
      <c r="E321" s="92">
        <v>0</v>
      </c>
      <c r="F321" s="92">
        <v>0</v>
      </c>
      <c r="G321" s="92">
        <v>0</v>
      </c>
      <c r="H321" s="158">
        <v>0</v>
      </c>
      <c r="I321" s="159" t="str">
        <f t="shared" si="72"/>
        <v>0</v>
      </c>
      <c r="J321" s="159" t="str">
        <f t="shared" si="65"/>
        <v>0</v>
      </c>
      <c r="K321" s="159" t="str">
        <f t="shared" si="71"/>
        <v>1</v>
      </c>
      <c r="L321" s="159" t="str">
        <f t="shared" si="66"/>
        <v>0</v>
      </c>
      <c r="M321" s="159" t="str">
        <f t="shared" si="67"/>
        <v>0</v>
      </c>
      <c r="N321" s="159" t="str">
        <f t="shared" si="68"/>
        <v>0</v>
      </c>
      <c r="O321" s="159">
        <f t="shared" si="69"/>
        <v>0</v>
      </c>
      <c r="P321" s="159">
        <f t="shared" si="70"/>
        <v>1</v>
      </c>
      <c r="Q321" s="159">
        <v>96</v>
      </c>
      <c r="R321" s="92" t="s">
        <v>382</v>
      </c>
    </row>
    <row r="322" spans="1:18" s="159" customFormat="1" ht="15" customHeight="1">
      <c r="A322" s="92" t="s">
        <v>198</v>
      </c>
      <c r="B322" s="92" t="s">
        <v>198</v>
      </c>
      <c r="C322" s="92" t="s">
        <v>383</v>
      </c>
      <c r="D322" s="157">
        <v>0</v>
      </c>
      <c r="E322" s="92">
        <v>0</v>
      </c>
      <c r="F322" s="92">
        <v>0</v>
      </c>
      <c r="G322" s="92">
        <v>0</v>
      </c>
      <c r="H322" s="158">
        <v>0</v>
      </c>
      <c r="I322" s="159" t="str">
        <f t="shared" si="72"/>
        <v>0</v>
      </c>
      <c r="J322" s="159" t="str">
        <f t="shared" si="65"/>
        <v>0</v>
      </c>
      <c r="K322" s="159" t="str">
        <f t="shared" si="71"/>
        <v>1</v>
      </c>
      <c r="L322" s="159" t="str">
        <f t="shared" si="66"/>
        <v>0</v>
      </c>
      <c r="M322" s="159" t="str">
        <f t="shared" si="67"/>
        <v>0</v>
      </c>
      <c r="N322" s="159" t="str">
        <f t="shared" si="68"/>
        <v>0</v>
      </c>
      <c r="O322" s="159">
        <f t="shared" si="69"/>
        <v>0</v>
      </c>
      <c r="P322" s="159">
        <f t="shared" si="70"/>
        <v>1</v>
      </c>
      <c r="Q322" s="159">
        <v>96</v>
      </c>
      <c r="R322" s="92" t="s">
        <v>383</v>
      </c>
    </row>
    <row r="323" spans="1:18" s="159" customFormat="1" ht="15" customHeight="1">
      <c r="A323" s="92" t="s">
        <v>198</v>
      </c>
      <c r="B323" s="92" t="s">
        <v>198</v>
      </c>
      <c r="C323" s="92" t="s">
        <v>384</v>
      </c>
      <c r="D323" s="157">
        <v>0</v>
      </c>
      <c r="E323" s="92">
        <v>0</v>
      </c>
      <c r="F323" s="92">
        <v>0</v>
      </c>
      <c r="G323" s="92">
        <v>0</v>
      </c>
      <c r="H323" s="158">
        <v>0</v>
      </c>
      <c r="I323" s="159" t="str">
        <f t="shared" si="72"/>
        <v>0</v>
      </c>
      <c r="J323" s="159" t="str">
        <f t="shared" si="65"/>
        <v>0</v>
      </c>
      <c r="K323" s="159" t="str">
        <f t="shared" si="71"/>
        <v>1</v>
      </c>
      <c r="L323" s="159" t="str">
        <f t="shared" si="66"/>
        <v>0</v>
      </c>
      <c r="M323" s="159" t="str">
        <f t="shared" si="67"/>
        <v>0</v>
      </c>
      <c r="N323" s="159" t="str">
        <f t="shared" si="68"/>
        <v>0</v>
      </c>
      <c r="O323" s="159">
        <f t="shared" si="69"/>
        <v>0</v>
      </c>
      <c r="P323" s="159">
        <f t="shared" si="70"/>
        <v>1</v>
      </c>
      <c r="Q323" s="159">
        <v>96</v>
      </c>
      <c r="R323" s="92" t="s">
        <v>384</v>
      </c>
    </row>
    <row r="324" spans="1:18" s="159" customFormat="1" ht="15" customHeight="1">
      <c r="A324" s="92" t="s">
        <v>198</v>
      </c>
      <c r="B324" s="92" t="s">
        <v>198</v>
      </c>
      <c r="C324" s="92" t="s">
        <v>385</v>
      </c>
      <c r="D324" s="157">
        <v>0</v>
      </c>
      <c r="E324" s="92">
        <v>0</v>
      </c>
      <c r="F324" s="92">
        <v>0</v>
      </c>
      <c r="G324" s="92">
        <v>0</v>
      </c>
      <c r="H324" s="158">
        <v>0</v>
      </c>
      <c r="I324" s="159" t="str">
        <f t="shared" si="72"/>
        <v>0</v>
      </c>
      <c r="J324" s="159" t="str">
        <f t="shared" si="65"/>
        <v>0</v>
      </c>
      <c r="K324" s="159" t="str">
        <f t="shared" si="71"/>
        <v>1</v>
      </c>
      <c r="L324" s="159" t="str">
        <f t="shared" si="66"/>
        <v>0</v>
      </c>
      <c r="M324" s="159" t="str">
        <f t="shared" si="67"/>
        <v>0</v>
      </c>
      <c r="N324" s="159" t="str">
        <f t="shared" si="68"/>
        <v>0</v>
      </c>
      <c r="O324" s="159">
        <f t="shared" si="69"/>
        <v>0</v>
      </c>
      <c r="P324" s="159">
        <f t="shared" si="70"/>
        <v>1</v>
      </c>
      <c r="Q324" s="159">
        <v>96</v>
      </c>
      <c r="R324" s="92" t="s">
        <v>385</v>
      </c>
    </row>
    <row r="325" spans="1:18" s="159" customFormat="1" ht="15" customHeight="1">
      <c r="A325" s="92" t="s">
        <v>198</v>
      </c>
      <c r="B325" s="92" t="s">
        <v>198</v>
      </c>
      <c r="C325" s="92" t="s">
        <v>386</v>
      </c>
      <c r="D325" s="157">
        <v>0</v>
      </c>
      <c r="E325" s="92">
        <v>0</v>
      </c>
      <c r="F325" s="92">
        <v>0</v>
      </c>
      <c r="G325" s="92">
        <v>0</v>
      </c>
      <c r="H325" s="158">
        <v>0</v>
      </c>
      <c r="I325" s="159" t="str">
        <f t="shared" si="72"/>
        <v>0</v>
      </c>
      <c r="J325" s="159" t="str">
        <f t="shared" si="65"/>
        <v>0</v>
      </c>
      <c r="K325" s="159" t="str">
        <f t="shared" si="71"/>
        <v>1</v>
      </c>
      <c r="L325" s="159" t="str">
        <f t="shared" si="66"/>
        <v>0</v>
      </c>
      <c r="M325" s="159" t="str">
        <f t="shared" si="67"/>
        <v>0</v>
      </c>
      <c r="N325" s="159" t="str">
        <f t="shared" si="68"/>
        <v>0</v>
      </c>
      <c r="O325" s="159">
        <f t="shared" si="69"/>
        <v>0</v>
      </c>
      <c r="P325" s="159">
        <f t="shared" si="70"/>
        <v>1</v>
      </c>
      <c r="Q325" s="159">
        <v>96</v>
      </c>
      <c r="R325" s="92" t="s">
        <v>386</v>
      </c>
    </row>
    <row r="326" spans="1:18" s="159" customFormat="1" ht="15" customHeight="1">
      <c r="A326" s="92" t="s">
        <v>387</v>
      </c>
      <c r="B326" s="92" t="s">
        <v>387</v>
      </c>
      <c r="C326" s="92" t="s">
        <v>284</v>
      </c>
      <c r="D326" s="157">
        <v>0</v>
      </c>
      <c r="E326" s="92">
        <v>0</v>
      </c>
      <c r="F326" s="92">
        <v>0</v>
      </c>
      <c r="G326" s="92">
        <v>0</v>
      </c>
      <c r="H326" s="158">
        <v>0</v>
      </c>
      <c r="I326" s="159" t="str">
        <f t="shared" si="72"/>
        <v>0</v>
      </c>
      <c r="J326" s="159" t="str">
        <f t="shared" si="65"/>
        <v>0</v>
      </c>
      <c r="K326" s="159" t="str">
        <f t="shared" si="71"/>
        <v>1</v>
      </c>
      <c r="L326" s="159" t="str">
        <f t="shared" si="66"/>
        <v>0</v>
      </c>
      <c r="M326" s="159" t="str">
        <f t="shared" si="67"/>
        <v>0</v>
      </c>
      <c r="N326" s="159" t="str">
        <f t="shared" si="68"/>
        <v>0</v>
      </c>
      <c r="O326" s="159">
        <f t="shared" si="69"/>
        <v>0</v>
      </c>
      <c r="P326" s="159">
        <f t="shared" si="70"/>
        <v>1</v>
      </c>
      <c r="Q326" s="159">
        <v>96</v>
      </c>
      <c r="R326" s="92" t="s">
        <v>284</v>
      </c>
    </row>
    <row r="327" spans="1:18" s="159" customFormat="1" ht="15" customHeight="1">
      <c r="A327" s="92" t="s">
        <v>388</v>
      </c>
      <c r="B327" s="92" t="s">
        <v>388</v>
      </c>
      <c r="C327" s="92" t="s">
        <v>284</v>
      </c>
      <c r="D327" s="157">
        <v>0</v>
      </c>
      <c r="E327" s="92">
        <v>0</v>
      </c>
      <c r="F327" s="92">
        <v>0</v>
      </c>
      <c r="G327" s="92">
        <v>0</v>
      </c>
      <c r="H327" s="158">
        <v>0</v>
      </c>
      <c r="I327" s="159" t="str">
        <f t="shared" si="72"/>
        <v>0</v>
      </c>
      <c r="J327" s="159" t="str">
        <f t="shared" si="65"/>
        <v>0</v>
      </c>
      <c r="K327" s="159" t="str">
        <f t="shared" si="71"/>
        <v>1</v>
      </c>
      <c r="L327" s="159" t="str">
        <f t="shared" si="66"/>
        <v>0</v>
      </c>
      <c r="M327" s="159" t="str">
        <f t="shared" si="67"/>
        <v>0</v>
      </c>
      <c r="N327" s="159" t="str">
        <f t="shared" si="68"/>
        <v>0</v>
      </c>
      <c r="O327" s="159">
        <f t="shared" si="69"/>
        <v>0</v>
      </c>
      <c r="P327" s="159">
        <f t="shared" si="70"/>
        <v>1</v>
      </c>
      <c r="Q327" s="159">
        <v>96</v>
      </c>
      <c r="R327" s="92" t="s">
        <v>284</v>
      </c>
    </row>
    <row r="328" spans="1:18" s="159" customFormat="1" ht="15" customHeight="1">
      <c r="A328" s="92" t="s">
        <v>116</v>
      </c>
      <c r="B328" s="92" t="s">
        <v>117</v>
      </c>
      <c r="C328" s="92" t="s">
        <v>389</v>
      </c>
      <c r="D328" s="157">
        <v>0</v>
      </c>
      <c r="E328" s="92">
        <v>0</v>
      </c>
      <c r="F328" s="92">
        <v>0</v>
      </c>
      <c r="G328" s="92">
        <v>0</v>
      </c>
      <c r="H328" s="158">
        <v>0</v>
      </c>
      <c r="I328" s="159" t="str">
        <f t="shared" si="72"/>
        <v>0</v>
      </c>
      <c r="J328" s="159" t="str">
        <f t="shared" si="65"/>
        <v>0</v>
      </c>
      <c r="K328" s="159" t="str">
        <f t="shared" si="71"/>
        <v>1</v>
      </c>
      <c r="L328" s="159" t="str">
        <f t="shared" si="66"/>
        <v>0</v>
      </c>
      <c r="M328" s="159" t="str">
        <f t="shared" si="67"/>
        <v>0</v>
      </c>
      <c r="N328" s="159" t="str">
        <f t="shared" si="68"/>
        <v>0</v>
      </c>
      <c r="O328" s="159">
        <f t="shared" si="69"/>
        <v>0</v>
      </c>
      <c r="P328" s="159">
        <f t="shared" si="70"/>
        <v>1</v>
      </c>
      <c r="Q328" s="159">
        <v>96</v>
      </c>
      <c r="R328" s="92" t="s">
        <v>389</v>
      </c>
    </row>
    <row r="329" spans="1:18" s="159" customFormat="1" ht="15" customHeight="1">
      <c r="A329" s="92" t="s">
        <v>116</v>
      </c>
      <c r="B329" s="92" t="s">
        <v>117</v>
      </c>
      <c r="C329" s="92" t="s">
        <v>390</v>
      </c>
      <c r="D329" s="157">
        <v>0</v>
      </c>
      <c r="E329" s="92">
        <v>0</v>
      </c>
      <c r="F329" s="92">
        <v>0</v>
      </c>
      <c r="G329" s="92">
        <v>0</v>
      </c>
      <c r="H329" s="158">
        <v>0</v>
      </c>
      <c r="I329" s="159" t="str">
        <f t="shared" si="72"/>
        <v>0</v>
      </c>
      <c r="J329" s="159" t="str">
        <f t="shared" si="65"/>
        <v>0</v>
      </c>
      <c r="K329" s="159" t="str">
        <f t="shared" si="71"/>
        <v>1</v>
      </c>
      <c r="L329" s="159" t="str">
        <f t="shared" si="66"/>
        <v>0</v>
      </c>
      <c r="M329" s="159" t="str">
        <f t="shared" si="67"/>
        <v>0</v>
      </c>
      <c r="N329" s="159" t="str">
        <f t="shared" si="68"/>
        <v>0</v>
      </c>
      <c r="O329" s="159">
        <f t="shared" si="69"/>
        <v>0</v>
      </c>
      <c r="P329" s="159">
        <f t="shared" si="70"/>
        <v>1</v>
      </c>
      <c r="Q329" s="159">
        <v>96</v>
      </c>
      <c r="R329" s="92" t="s">
        <v>390</v>
      </c>
    </row>
    <row r="330" spans="1:18" s="159" customFormat="1" ht="15" customHeight="1">
      <c r="A330" s="92" t="s">
        <v>116</v>
      </c>
      <c r="B330" s="92" t="s">
        <v>128</v>
      </c>
      <c r="C330" s="92" t="s">
        <v>391</v>
      </c>
      <c r="D330" s="157">
        <v>0</v>
      </c>
      <c r="E330" s="92">
        <v>0</v>
      </c>
      <c r="F330" s="92">
        <v>0</v>
      </c>
      <c r="G330" s="92">
        <v>0</v>
      </c>
      <c r="H330" s="158">
        <v>0</v>
      </c>
      <c r="I330" s="159" t="str">
        <f t="shared" si="72"/>
        <v>0</v>
      </c>
      <c r="J330" s="159" t="str">
        <f t="shared" si="65"/>
        <v>0</v>
      </c>
      <c r="K330" s="159" t="str">
        <f t="shared" si="71"/>
        <v>1</v>
      </c>
      <c r="L330" s="159" t="str">
        <f t="shared" si="66"/>
        <v>0</v>
      </c>
      <c r="M330" s="159" t="str">
        <f t="shared" si="67"/>
        <v>0</v>
      </c>
      <c r="N330" s="159" t="str">
        <f t="shared" si="68"/>
        <v>0</v>
      </c>
      <c r="O330" s="159">
        <f t="shared" si="69"/>
        <v>0</v>
      </c>
      <c r="P330" s="159">
        <f t="shared" si="70"/>
        <v>1</v>
      </c>
      <c r="Q330" s="159">
        <v>96</v>
      </c>
      <c r="R330" s="92" t="s">
        <v>391</v>
      </c>
    </row>
    <row r="331" spans="1:18" s="159" customFormat="1" ht="15" customHeight="1">
      <c r="A331" s="92" t="s">
        <v>116</v>
      </c>
      <c r="B331" s="92" t="s">
        <v>117</v>
      </c>
      <c r="C331" s="92" t="s">
        <v>392</v>
      </c>
      <c r="D331" s="157">
        <v>0</v>
      </c>
      <c r="E331" s="92">
        <v>0</v>
      </c>
      <c r="F331" s="92">
        <v>0</v>
      </c>
      <c r="G331" s="92">
        <v>0</v>
      </c>
      <c r="H331" s="158">
        <v>0</v>
      </c>
      <c r="I331" s="159" t="str">
        <f t="shared" si="72"/>
        <v>0</v>
      </c>
      <c r="J331" s="159" t="str">
        <f t="shared" si="65"/>
        <v>0</v>
      </c>
      <c r="K331" s="159" t="str">
        <f t="shared" si="71"/>
        <v>1</v>
      </c>
      <c r="L331" s="159" t="str">
        <f t="shared" si="66"/>
        <v>0</v>
      </c>
      <c r="M331" s="159" t="str">
        <f t="shared" si="67"/>
        <v>0</v>
      </c>
      <c r="N331" s="159" t="str">
        <f t="shared" si="68"/>
        <v>0</v>
      </c>
      <c r="O331" s="159">
        <f t="shared" si="69"/>
        <v>0</v>
      </c>
      <c r="P331" s="159">
        <f t="shared" si="70"/>
        <v>1</v>
      </c>
      <c r="Q331" s="159">
        <v>96</v>
      </c>
      <c r="R331" s="92" t="s">
        <v>392</v>
      </c>
    </row>
    <row r="332" spans="1:18" s="159" customFormat="1" ht="15" customHeight="1">
      <c r="A332" s="92" t="s">
        <v>296</v>
      </c>
      <c r="B332" s="92" t="s">
        <v>297</v>
      </c>
      <c r="C332" s="92" t="s">
        <v>393</v>
      </c>
      <c r="D332" s="157">
        <v>0</v>
      </c>
      <c r="E332" s="92">
        <v>0</v>
      </c>
      <c r="F332" s="92">
        <v>0</v>
      </c>
      <c r="G332" s="92">
        <v>0</v>
      </c>
      <c r="H332" s="158">
        <v>0</v>
      </c>
      <c r="I332" s="159" t="str">
        <f t="shared" si="72"/>
        <v>0</v>
      </c>
      <c r="J332" s="159" t="str">
        <f t="shared" si="65"/>
        <v>0</v>
      </c>
      <c r="K332" s="159" t="str">
        <f t="shared" si="71"/>
        <v>1</v>
      </c>
      <c r="L332" s="159" t="str">
        <f t="shared" si="66"/>
        <v>0</v>
      </c>
      <c r="M332" s="159" t="str">
        <f t="shared" si="67"/>
        <v>0</v>
      </c>
      <c r="N332" s="159" t="str">
        <f t="shared" si="68"/>
        <v>0</v>
      </c>
      <c r="O332" s="159">
        <f t="shared" si="69"/>
        <v>0</v>
      </c>
      <c r="P332" s="159">
        <f t="shared" si="70"/>
        <v>1</v>
      </c>
      <c r="Q332" s="159">
        <v>96</v>
      </c>
      <c r="R332" s="92" t="s">
        <v>393</v>
      </c>
    </row>
    <row r="333" spans="1:18" s="159" customFormat="1" ht="15" customHeight="1">
      <c r="A333" s="92" t="s">
        <v>296</v>
      </c>
      <c r="B333" s="92" t="s">
        <v>297</v>
      </c>
      <c r="C333" s="92" t="s">
        <v>394</v>
      </c>
      <c r="D333" s="157">
        <v>0</v>
      </c>
      <c r="E333" s="92">
        <v>0</v>
      </c>
      <c r="F333" s="92">
        <v>0</v>
      </c>
      <c r="G333" s="92">
        <v>0</v>
      </c>
      <c r="H333" s="158">
        <v>0</v>
      </c>
      <c r="I333" s="159" t="str">
        <f t="shared" si="72"/>
        <v>0</v>
      </c>
      <c r="J333" s="159" t="str">
        <f t="shared" si="65"/>
        <v>0</v>
      </c>
      <c r="K333" s="159" t="str">
        <f t="shared" si="71"/>
        <v>1</v>
      </c>
      <c r="L333" s="159" t="str">
        <f t="shared" si="66"/>
        <v>0</v>
      </c>
      <c r="M333" s="159" t="str">
        <f t="shared" si="67"/>
        <v>0</v>
      </c>
      <c r="N333" s="159" t="str">
        <f t="shared" si="68"/>
        <v>0</v>
      </c>
      <c r="O333" s="159">
        <f t="shared" si="69"/>
        <v>0</v>
      </c>
      <c r="P333" s="159">
        <f t="shared" si="70"/>
        <v>1</v>
      </c>
      <c r="Q333" s="159">
        <v>96</v>
      </c>
      <c r="R333" s="92" t="s">
        <v>394</v>
      </c>
    </row>
    <row r="334" spans="1:18" s="159" customFormat="1" ht="15" customHeight="1">
      <c r="A334" s="92" t="s">
        <v>296</v>
      </c>
      <c r="B334" s="92" t="s">
        <v>297</v>
      </c>
      <c r="C334" s="92" t="s">
        <v>395</v>
      </c>
      <c r="D334" s="157">
        <v>0</v>
      </c>
      <c r="E334" s="92">
        <v>0</v>
      </c>
      <c r="F334" s="92">
        <v>0</v>
      </c>
      <c r="G334" s="92">
        <v>0</v>
      </c>
      <c r="H334" s="158">
        <v>0</v>
      </c>
      <c r="I334" s="159" t="str">
        <f t="shared" si="72"/>
        <v>0</v>
      </c>
      <c r="J334" s="159" t="str">
        <f t="shared" si="65"/>
        <v>0</v>
      </c>
      <c r="K334" s="159" t="str">
        <f t="shared" si="71"/>
        <v>1</v>
      </c>
      <c r="L334" s="159" t="str">
        <f t="shared" si="66"/>
        <v>0</v>
      </c>
      <c r="M334" s="159" t="str">
        <f t="shared" si="67"/>
        <v>0</v>
      </c>
      <c r="N334" s="159" t="str">
        <f t="shared" si="68"/>
        <v>0</v>
      </c>
      <c r="O334" s="159">
        <f t="shared" si="69"/>
        <v>0</v>
      </c>
      <c r="P334" s="159">
        <f t="shared" si="70"/>
        <v>1</v>
      </c>
      <c r="Q334" s="159">
        <v>96</v>
      </c>
      <c r="R334" s="92" t="s">
        <v>395</v>
      </c>
    </row>
    <row r="335" spans="1:18" s="159" customFormat="1" ht="15" customHeight="1">
      <c r="A335" s="92" t="s">
        <v>296</v>
      </c>
      <c r="B335" s="92" t="s">
        <v>297</v>
      </c>
      <c r="C335" s="92" t="s">
        <v>396</v>
      </c>
      <c r="D335" s="157">
        <v>0</v>
      </c>
      <c r="E335" s="92">
        <v>0</v>
      </c>
      <c r="F335" s="92">
        <v>0</v>
      </c>
      <c r="G335" s="92">
        <v>0</v>
      </c>
      <c r="H335" s="158">
        <v>0</v>
      </c>
      <c r="I335" s="159" t="str">
        <f t="shared" si="72"/>
        <v>0</v>
      </c>
      <c r="J335" s="159" t="str">
        <f t="shared" si="65"/>
        <v>0</v>
      </c>
      <c r="K335" s="159" t="str">
        <f t="shared" si="71"/>
        <v>1</v>
      </c>
      <c r="L335" s="159" t="str">
        <f t="shared" si="66"/>
        <v>0</v>
      </c>
      <c r="M335" s="159" t="str">
        <f t="shared" si="67"/>
        <v>0</v>
      </c>
      <c r="N335" s="159" t="str">
        <f t="shared" si="68"/>
        <v>0</v>
      </c>
      <c r="O335" s="159">
        <f t="shared" si="69"/>
        <v>0</v>
      </c>
      <c r="P335" s="159">
        <f t="shared" si="70"/>
        <v>1</v>
      </c>
      <c r="Q335" s="159">
        <v>96</v>
      </c>
      <c r="R335" s="92" t="s">
        <v>396</v>
      </c>
    </row>
    <row r="336" spans="1:18" s="159" customFormat="1" ht="15" customHeight="1">
      <c r="A336" s="92" t="s">
        <v>219</v>
      </c>
      <c r="B336" s="92" t="s">
        <v>220</v>
      </c>
      <c r="C336" s="92" t="s">
        <v>397</v>
      </c>
      <c r="D336" s="157">
        <v>0</v>
      </c>
      <c r="E336" s="92">
        <v>0</v>
      </c>
      <c r="F336" s="92">
        <v>0</v>
      </c>
      <c r="G336" s="92">
        <v>0</v>
      </c>
      <c r="H336" s="158">
        <v>0</v>
      </c>
      <c r="I336" s="159" t="str">
        <f t="shared" si="72"/>
        <v>0</v>
      </c>
      <c r="J336" s="159" t="str">
        <f t="shared" si="65"/>
        <v>0</v>
      </c>
      <c r="K336" s="159" t="str">
        <f t="shared" si="71"/>
        <v>1</v>
      </c>
      <c r="L336" s="159" t="str">
        <f t="shared" si="66"/>
        <v>0</v>
      </c>
      <c r="M336" s="159" t="str">
        <f t="shared" si="67"/>
        <v>0</v>
      </c>
      <c r="N336" s="159" t="str">
        <f t="shared" si="68"/>
        <v>0</v>
      </c>
      <c r="O336" s="159">
        <f t="shared" si="69"/>
        <v>0</v>
      </c>
      <c r="P336" s="159">
        <f t="shared" si="70"/>
        <v>1</v>
      </c>
      <c r="Q336" s="159">
        <v>96</v>
      </c>
      <c r="R336" s="92" t="s">
        <v>397</v>
      </c>
    </row>
    <row r="337" spans="1:18" s="159" customFormat="1" ht="15" customHeight="1">
      <c r="A337" s="92" t="s">
        <v>219</v>
      </c>
      <c r="B337" s="92" t="s">
        <v>220</v>
      </c>
      <c r="C337" s="92" t="s">
        <v>398</v>
      </c>
      <c r="D337" s="157">
        <v>0</v>
      </c>
      <c r="E337" s="92">
        <v>0</v>
      </c>
      <c r="F337" s="92">
        <v>0</v>
      </c>
      <c r="G337" s="92">
        <v>0</v>
      </c>
      <c r="H337" s="158">
        <v>0</v>
      </c>
      <c r="I337" s="159" t="str">
        <f t="shared" si="72"/>
        <v>0</v>
      </c>
      <c r="J337" s="159" t="str">
        <f t="shared" si="65"/>
        <v>0</v>
      </c>
      <c r="K337" s="159" t="str">
        <f t="shared" si="71"/>
        <v>1</v>
      </c>
      <c r="L337" s="159" t="str">
        <f t="shared" si="66"/>
        <v>0</v>
      </c>
      <c r="M337" s="159" t="str">
        <f t="shared" si="67"/>
        <v>0</v>
      </c>
      <c r="N337" s="159" t="str">
        <f t="shared" si="68"/>
        <v>0</v>
      </c>
      <c r="O337" s="159">
        <f t="shared" si="69"/>
        <v>0</v>
      </c>
      <c r="P337" s="159">
        <f t="shared" si="70"/>
        <v>1</v>
      </c>
      <c r="Q337" s="159">
        <v>96</v>
      </c>
      <c r="R337" s="92" t="s">
        <v>398</v>
      </c>
    </row>
    <row r="338" spans="1:18" s="159" customFormat="1" ht="15" customHeight="1">
      <c r="A338" s="92" t="s">
        <v>219</v>
      </c>
      <c r="B338" s="92" t="s">
        <v>220</v>
      </c>
      <c r="C338" s="92" t="s">
        <v>399</v>
      </c>
      <c r="D338" s="157">
        <v>0</v>
      </c>
      <c r="E338" s="92">
        <v>0</v>
      </c>
      <c r="F338" s="92">
        <v>0</v>
      </c>
      <c r="G338" s="92">
        <v>0</v>
      </c>
      <c r="H338" s="158">
        <v>0</v>
      </c>
      <c r="I338" s="159" t="str">
        <f t="shared" si="72"/>
        <v>0</v>
      </c>
      <c r="J338" s="159" t="str">
        <f t="shared" si="65"/>
        <v>0</v>
      </c>
      <c r="K338" s="159" t="str">
        <f t="shared" si="71"/>
        <v>1</v>
      </c>
      <c r="L338" s="159" t="str">
        <f t="shared" si="66"/>
        <v>0</v>
      </c>
      <c r="M338" s="159" t="str">
        <f t="shared" si="67"/>
        <v>0</v>
      </c>
      <c r="N338" s="159" t="str">
        <f t="shared" si="68"/>
        <v>0</v>
      </c>
      <c r="O338" s="159">
        <f t="shared" si="69"/>
        <v>0</v>
      </c>
      <c r="P338" s="159">
        <f t="shared" si="70"/>
        <v>1</v>
      </c>
      <c r="Q338" s="159">
        <v>96</v>
      </c>
      <c r="R338" s="92" t="s">
        <v>399</v>
      </c>
    </row>
    <row r="339" spans="1:18" s="159" customFormat="1" ht="15" customHeight="1">
      <c r="A339" s="92" t="s">
        <v>219</v>
      </c>
      <c r="B339" s="92" t="s">
        <v>220</v>
      </c>
      <c r="C339" s="92" t="s">
        <v>400</v>
      </c>
      <c r="D339" s="157">
        <v>0</v>
      </c>
      <c r="E339" s="92">
        <v>0</v>
      </c>
      <c r="F339" s="92">
        <v>0</v>
      </c>
      <c r="G339" s="92">
        <v>0</v>
      </c>
      <c r="H339" s="158">
        <v>0</v>
      </c>
      <c r="I339" s="159" t="str">
        <f t="shared" si="72"/>
        <v>0</v>
      </c>
      <c r="J339" s="159" t="str">
        <f t="shared" si="65"/>
        <v>0</v>
      </c>
      <c r="K339" s="159" t="str">
        <f t="shared" si="71"/>
        <v>1</v>
      </c>
      <c r="L339" s="159" t="str">
        <f t="shared" si="66"/>
        <v>0</v>
      </c>
      <c r="M339" s="159" t="str">
        <f t="shared" si="67"/>
        <v>0</v>
      </c>
      <c r="N339" s="159" t="str">
        <f t="shared" si="68"/>
        <v>0</v>
      </c>
      <c r="O339" s="159">
        <f t="shared" si="69"/>
        <v>0</v>
      </c>
      <c r="P339" s="159">
        <f t="shared" si="70"/>
        <v>1</v>
      </c>
      <c r="Q339" s="159">
        <v>96</v>
      </c>
      <c r="R339" s="92" t="s">
        <v>400</v>
      </c>
    </row>
    <row r="340" spans="1:18" s="159" customFormat="1" ht="15" customHeight="1">
      <c r="A340" s="92" t="s">
        <v>219</v>
      </c>
      <c r="B340" s="92" t="s">
        <v>220</v>
      </c>
      <c r="C340" s="92" t="s">
        <v>401</v>
      </c>
      <c r="D340" s="157">
        <v>0</v>
      </c>
      <c r="E340" s="92">
        <v>0</v>
      </c>
      <c r="F340" s="92">
        <v>0</v>
      </c>
      <c r="G340" s="92">
        <v>0</v>
      </c>
      <c r="H340" s="158">
        <v>0</v>
      </c>
      <c r="I340" s="159" t="str">
        <f t="shared" si="72"/>
        <v>0</v>
      </c>
      <c r="J340" s="159" t="str">
        <f t="shared" si="65"/>
        <v>0</v>
      </c>
      <c r="K340" s="159" t="str">
        <f t="shared" si="71"/>
        <v>1</v>
      </c>
      <c r="L340" s="159" t="str">
        <f t="shared" si="66"/>
        <v>0</v>
      </c>
      <c r="M340" s="159" t="str">
        <f t="shared" si="67"/>
        <v>0</v>
      </c>
      <c r="N340" s="159" t="str">
        <f t="shared" si="68"/>
        <v>0</v>
      </c>
      <c r="O340" s="159">
        <f t="shared" si="69"/>
        <v>0</v>
      </c>
      <c r="P340" s="159">
        <f t="shared" si="70"/>
        <v>1</v>
      </c>
      <c r="Q340" s="159">
        <v>96</v>
      </c>
      <c r="R340" s="92" t="s">
        <v>401</v>
      </c>
    </row>
    <row r="341" spans="1:18" s="159" customFormat="1" ht="15" customHeight="1">
      <c r="A341" s="92" t="s">
        <v>219</v>
      </c>
      <c r="B341" s="92" t="s">
        <v>220</v>
      </c>
      <c r="C341" s="92" t="s">
        <v>402</v>
      </c>
      <c r="D341" s="157">
        <v>0</v>
      </c>
      <c r="E341" s="92">
        <v>0</v>
      </c>
      <c r="F341" s="92">
        <v>0</v>
      </c>
      <c r="G341" s="92">
        <v>0</v>
      </c>
      <c r="H341" s="158">
        <v>0</v>
      </c>
      <c r="I341" s="159" t="str">
        <f t="shared" si="72"/>
        <v>0</v>
      </c>
      <c r="J341" s="159" t="str">
        <f t="shared" si="65"/>
        <v>0</v>
      </c>
      <c r="K341" s="159" t="str">
        <f t="shared" ref="K341:K375" si="73">IF(H341=0,"1",IF(H341=0.5,"3","6"))</f>
        <v>1</v>
      </c>
      <c r="L341" s="159" t="str">
        <f t="shared" si="66"/>
        <v>0</v>
      </c>
      <c r="M341" s="159" t="str">
        <f t="shared" si="67"/>
        <v>0</v>
      </c>
      <c r="N341" s="159" t="str">
        <f t="shared" si="68"/>
        <v>0</v>
      </c>
      <c r="O341" s="159">
        <f t="shared" si="69"/>
        <v>0</v>
      </c>
      <c r="P341" s="159">
        <f t="shared" si="70"/>
        <v>1</v>
      </c>
      <c r="Q341" s="159">
        <v>96</v>
      </c>
      <c r="R341" s="92" t="s">
        <v>402</v>
      </c>
    </row>
    <row r="342" spans="1:18" s="159" customFormat="1" ht="15" customHeight="1">
      <c r="A342" s="92" t="s">
        <v>219</v>
      </c>
      <c r="B342" s="92" t="s">
        <v>220</v>
      </c>
      <c r="C342" s="92" t="s">
        <v>403</v>
      </c>
      <c r="D342" s="157">
        <v>0</v>
      </c>
      <c r="E342" s="92">
        <v>0</v>
      </c>
      <c r="F342" s="92">
        <v>0</v>
      </c>
      <c r="G342" s="92">
        <v>0</v>
      </c>
      <c r="H342" s="158">
        <v>0</v>
      </c>
      <c r="I342" s="159" t="str">
        <f t="shared" ref="I342:I373" si="74">IF(H342=0,"0",IF(H342=0.5,"3","6"))</f>
        <v>0</v>
      </c>
      <c r="J342" s="159" t="str">
        <f t="shared" si="65"/>
        <v>0</v>
      </c>
      <c r="K342" s="159" t="str">
        <f t="shared" si="73"/>
        <v>1</v>
      </c>
      <c r="L342" s="159" t="str">
        <f t="shared" si="66"/>
        <v>0</v>
      </c>
      <c r="M342" s="159" t="str">
        <f t="shared" si="67"/>
        <v>0</v>
      </c>
      <c r="N342" s="159" t="str">
        <f t="shared" si="68"/>
        <v>0</v>
      </c>
      <c r="O342" s="159">
        <f t="shared" si="69"/>
        <v>0</v>
      </c>
      <c r="P342" s="159">
        <f t="shared" si="70"/>
        <v>1</v>
      </c>
      <c r="Q342" s="159">
        <v>96</v>
      </c>
      <c r="R342" s="92" t="s">
        <v>403</v>
      </c>
    </row>
    <row r="343" spans="1:18" s="159" customFormat="1" ht="15" customHeight="1">
      <c r="A343" s="92" t="s">
        <v>219</v>
      </c>
      <c r="B343" s="92" t="s">
        <v>220</v>
      </c>
      <c r="C343" s="92" t="s">
        <v>404</v>
      </c>
      <c r="D343" s="157">
        <v>0</v>
      </c>
      <c r="E343" s="92">
        <v>0</v>
      </c>
      <c r="F343" s="92">
        <v>0</v>
      </c>
      <c r="G343" s="92">
        <v>0</v>
      </c>
      <c r="H343" s="158">
        <v>0</v>
      </c>
      <c r="I343" s="159" t="str">
        <f t="shared" si="74"/>
        <v>0</v>
      </c>
      <c r="J343" s="159" t="str">
        <f t="shared" si="65"/>
        <v>0</v>
      </c>
      <c r="K343" s="159" t="str">
        <f t="shared" si="73"/>
        <v>1</v>
      </c>
      <c r="L343" s="159" t="str">
        <f t="shared" si="66"/>
        <v>0</v>
      </c>
      <c r="M343" s="159" t="str">
        <f t="shared" si="67"/>
        <v>0</v>
      </c>
      <c r="N343" s="159" t="str">
        <f t="shared" si="68"/>
        <v>0</v>
      </c>
      <c r="O343" s="159">
        <f t="shared" si="69"/>
        <v>0</v>
      </c>
      <c r="P343" s="159">
        <f t="shared" si="70"/>
        <v>1</v>
      </c>
      <c r="Q343" s="159">
        <v>96</v>
      </c>
      <c r="R343" s="92" t="s">
        <v>404</v>
      </c>
    </row>
    <row r="344" spans="1:18" s="159" customFormat="1" ht="15" customHeight="1">
      <c r="A344" s="92" t="s">
        <v>219</v>
      </c>
      <c r="B344" s="92" t="s">
        <v>220</v>
      </c>
      <c r="C344" s="92" t="s">
        <v>405</v>
      </c>
      <c r="D344" s="157">
        <v>0</v>
      </c>
      <c r="E344" s="92">
        <v>0</v>
      </c>
      <c r="F344" s="92">
        <v>0</v>
      </c>
      <c r="G344" s="92">
        <v>0</v>
      </c>
      <c r="H344" s="158">
        <v>0</v>
      </c>
      <c r="I344" s="159" t="str">
        <f t="shared" si="74"/>
        <v>0</v>
      </c>
      <c r="J344" s="159" t="str">
        <f t="shared" si="65"/>
        <v>0</v>
      </c>
      <c r="K344" s="159" t="str">
        <f t="shared" si="73"/>
        <v>1</v>
      </c>
      <c r="L344" s="159" t="str">
        <f t="shared" si="66"/>
        <v>0</v>
      </c>
      <c r="M344" s="159" t="str">
        <f t="shared" si="67"/>
        <v>0</v>
      </c>
      <c r="N344" s="159" t="str">
        <f t="shared" si="68"/>
        <v>0</v>
      </c>
      <c r="O344" s="159">
        <f t="shared" si="69"/>
        <v>0</v>
      </c>
      <c r="P344" s="159">
        <f t="shared" si="70"/>
        <v>1</v>
      </c>
      <c r="Q344" s="159">
        <v>96</v>
      </c>
      <c r="R344" s="92" t="s">
        <v>405</v>
      </c>
    </row>
    <row r="345" spans="1:18" s="159" customFormat="1" ht="15" customHeight="1">
      <c r="A345" s="92" t="s">
        <v>219</v>
      </c>
      <c r="B345" s="92" t="s">
        <v>220</v>
      </c>
      <c r="C345" s="92" t="s">
        <v>406</v>
      </c>
      <c r="D345" s="157">
        <v>0</v>
      </c>
      <c r="E345" s="92">
        <v>0</v>
      </c>
      <c r="F345" s="92">
        <v>0</v>
      </c>
      <c r="G345" s="92">
        <v>0</v>
      </c>
      <c r="H345" s="158">
        <v>0</v>
      </c>
      <c r="I345" s="159" t="str">
        <f t="shared" si="74"/>
        <v>0</v>
      </c>
      <c r="J345" s="159" t="str">
        <f t="shared" si="65"/>
        <v>0</v>
      </c>
      <c r="K345" s="159" t="str">
        <f t="shared" si="73"/>
        <v>1</v>
      </c>
      <c r="L345" s="159" t="str">
        <f t="shared" si="66"/>
        <v>0</v>
      </c>
      <c r="M345" s="159" t="str">
        <f t="shared" si="67"/>
        <v>0</v>
      </c>
      <c r="N345" s="159" t="str">
        <f t="shared" si="68"/>
        <v>0</v>
      </c>
      <c r="O345" s="159">
        <f t="shared" si="69"/>
        <v>0</v>
      </c>
      <c r="P345" s="159">
        <f t="shared" si="70"/>
        <v>1</v>
      </c>
      <c r="Q345" s="159">
        <v>96</v>
      </c>
      <c r="R345" s="92" t="s">
        <v>406</v>
      </c>
    </row>
    <row r="346" spans="1:18" s="159" customFormat="1" ht="15" customHeight="1">
      <c r="A346" s="92" t="s">
        <v>219</v>
      </c>
      <c r="B346" s="92" t="s">
        <v>220</v>
      </c>
      <c r="C346" s="92" t="s">
        <v>407</v>
      </c>
      <c r="D346" s="157">
        <v>0</v>
      </c>
      <c r="E346" s="92">
        <v>0</v>
      </c>
      <c r="F346" s="92">
        <v>0</v>
      </c>
      <c r="G346" s="92">
        <v>0</v>
      </c>
      <c r="H346" s="158">
        <v>0</v>
      </c>
      <c r="I346" s="158" t="str">
        <f t="shared" si="74"/>
        <v>0</v>
      </c>
      <c r="J346" s="158" t="str">
        <f t="shared" si="65"/>
        <v>0</v>
      </c>
      <c r="K346" s="159" t="str">
        <f t="shared" si="73"/>
        <v>1</v>
      </c>
      <c r="L346" s="158" t="str">
        <f t="shared" si="66"/>
        <v>0</v>
      </c>
      <c r="M346" s="158" t="str">
        <f t="shared" si="67"/>
        <v>0</v>
      </c>
      <c r="N346" s="158" t="str">
        <f t="shared" si="68"/>
        <v>0</v>
      </c>
      <c r="O346" s="158">
        <f t="shared" si="69"/>
        <v>0</v>
      </c>
      <c r="P346" s="158">
        <f t="shared" si="70"/>
        <v>1</v>
      </c>
      <c r="Q346" s="159">
        <v>96</v>
      </c>
      <c r="R346" s="92" t="s">
        <v>407</v>
      </c>
    </row>
    <row r="347" spans="1:18" s="159" customFormat="1" ht="15" customHeight="1">
      <c r="A347" s="92" t="s">
        <v>219</v>
      </c>
      <c r="B347" s="92" t="s">
        <v>220</v>
      </c>
      <c r="C347" s="92" t="s">
        <v>408</v>
      </c>
      <c r="D347" s="157">
        <v>0</v>
      </c>
      <c r="E347" s="92">
        <v>0</v>
      </c>
      <c r="F347" s="92">
        <v>0</v>
      </c>
      <c r="G347" s="92">
        <v>0</v>
      </c>
      <c r="H347" s="158">
        <v>0</v>
      </c>
      <c r="I347" s="159" t="str">
        <f t="shared" si="74"/>
        <v>0</v>
      </c>
      <c r="J347" s="159" t="str">
        <f t="shared" si="65"/>
        <v>0</v>
      </c>
      <c r="K347" s="159" t="str">
        <f t="shared" si="73"/>
        <v>1</v>
      </c>
      <c r="L347" s="159" t="str">
        <f t="shared" si="66"/>
        <v>0</v>
      </c>
      <c r="M347" s="159" t="str">
        <f t="shared" si="67"/>
        <v>0</v>
      </c>
      <c r="N347" s="159" t="str">
        <f t="shared" si="68"/>
        <v>0</v>
      </c>
      <c r="O347" s="159">
        <f t="shared" si="69"/>
        <v>0</v>
      </c>
      <c r="P347" s="159">
        <f t="shared" si="70"/>
        <v>1</v>
      </c>
      <c r="Q347" s="159">
        <v>96</v>
      </c>
      <c r="R347" s="92" t="s">
        <v>408</v>
      </c>
    </row>
    <row r="348" spans="1:18" s="159" customFormat="1" ht="15" customHeight="1">
      <c r="A348" s="92" t="s">
        <v>202</v>
      </c>
      <c r="B348" s="92" t="s">
        <v>203</v>
      </c>
      <c r="C348" s="92" t="s">
        <v>409</v>
      </c>
      <c r="D348" s="157">
        <v>0</v>
      </c>
      <c r="E348" s="92">
        <v>0</v>
      </c>
      <c r="F348" s="92">
        <v>0</v>
      </c>
      <c r="G348" s="92">
        <v>0</v>
      </c>
      <c r="H348" s="158">
        <v>0</v>
      </c>
      <c r="I348" s="159" t="str">
        <f t="shared" si="74"/>
        <v>0</v>
      </c>
      <c r="J348" s="159" t="str">
        <f t="shared" si="65"/>
        <v>0</v>
      </c>
      <c r="K348" s="159" t="str">
        <f t="shared" si="73"/>
        <v>1</v>
      </c>
      <c r="L348" s="159" t="str">
        <f t="shared" si="66"/>
        <v>0</v>
      </c>
      <c r="M348" s="159" t="str">
        <f t="shared" si="67"/>
        <v>0</v>
      </c>
      <c r="N348" s="159" t="str">
        <f t="shared" si="68"/>
        <v>0</v>
      </c>
      <c r="O348" s="159">
        <f t="shared" si="69"/>
        <v>0</v>
      </c>
      <c r="P348" s="159">
        <f t="shared" si="70"/>
        <v>1</v>
      </c>
      <c r="Q348" s="159">
        <v>96</v>
      </c>
      <c r="R348" s="92" t="s">
        <v>409</v>
      </c>
    </row>
    <row r="349" spans="1:18" s="159" customFormat="1" ht="15" customHeight="1">
      <c r="A349" s="92" t="s">
        <v>202</v>
      </c>
      <c r="B349" s="92" t="s">
        <v>203</v>
      </c>
      <c r="C349" s="92" t="s">
        <v>410</v>
      </c>
      <c r="D349" s="157">
        <v>0</v>
      </c>
      <c r="E349" s="92">
        <v>0</v>
      </c>
      <c r="F349" s="92">
        <v>0</v>
      </c>
      <c r="G349" s="92">
        <v>0</v>
      </c>
      <c r="H349" s="158">
        <v>0</v>
      </c>
      <c r="I349" s="159" t="str">
        <f t="shared" si="74"/>
        <v>0</v>
      </c>
      <c r="J349" s="159" t="str">
        <f t="shared" si="65"/>
        <v>0</v>
      </c>
      <c r="K349" s="159" t="str">
        <f t="shared" si="73"/>
        <v>1</v>
      </c>
      <c r="L349" s="159" t="str">
        <f t="shared" si="66"/>
        <v>0</v>
      </c>
      <c r="M349" s="159" t="str">
        <f t="shared" si="67"/>
        <v>0</v>
      </c>
      <c r="N349" s="159" t="str">
        <f t="shared" si="68"/>
        <v>0</v>
      </c>
      <c r="O349" s="159">
        <f t="shared" si="69"/>
        <v>0</v>
      </c>
      <c r="P349" s="159">
        <f t="shared" si="70"/>
        <v>1</v>
      </c>
      <c r="Q349" s="159">
        <v>96</v>
      </c>
      <c r="R349" s="92" t="s">
        <v>410</v>
      </c>
    </row>
    <row r="350" spans="1:18" s="159" customFormat="1" ht="15" customHeight="1">
      <c r="A350" s="92" t="s">
        <v>202</v>
      </c>
      <c r="B350" s="92" t="s">
        <v>203</v>
      </c>
      <c r="C350" s="92" t="s">
        <v>411</v>
      </c>
      <c r="D350" s="157">
        <v>0</v>
      </c>
      <c r="E350" s="92">
        <v>0</v>
      </c>
      <c r="F350" s="92">
        <v>0</v>
      </c>
      <c r="G350" s="92">
        <v>0</v>
      </c>
      <c r="H350" s="158">
        <v>0</v>
      </c>
      <c r="I350" s="159" t="str">
        <f t="shared" si="74"/>
        <v>0</v>
      </c>
      <c r="J350" s="159" t="str">
        <f t="shared" si="65"/>
        <v>0</v>
      </c>
      <c r="K350" s="159" t="str">
        <f t="shared" si="73"/>
        <v>1</v>
      </c>
      <c r="L350" s="159" t="str">
        <f t="shared" si="66"/>
        <v>0</v>
      </c>
      <c r="M350" s="159" t="str">
        <f t="shared" si="67"/>
        <v>0</v>
      </c>
      <c r="N350" s="159" t="str">
        <f t="shared" si="68"/>
        <v>0</v>
      </c>
      <c r="O350" s="159">
        <f t="shared" si="69"/>
        <v>0</v>
      </c>
      <c r="P350" s="159">
        <f t="shared" si="70"/>
        <v>1</v>
      </c>
      <c r="Q350" s="159">
        <v>96</v>
      </c>
      <c r="R350" s="92" t="s">
        <v>411</v>
      </c>
    </row>
    <row r="351" spans="1:18" s="159" customFormat="1" ht="15" customHeight="1">
      <c r="A351" s="92" t="s">
        <v>74</v>
      </c>
      <c r="B351" s="92" t="s">
        <v>75</v>
      </c>
      <c r="C351" s="92" t="s">
        <v>412</v>
      </c>
      <c r="D351" s="157">
        <v>0</v>
      </c>
      <c r="E351" s="92">
        <v>0</v>
      </c>
      <c r="F351" s="92">
        <v>0</v>
      </c>
      <c r="G351" s="92">
        <v>0</v>
      </c>
      <c r="H351" s="158">
        <v>0</v>
      </c>
      <c r="I351" s="159" t="str">
        <f t="shared" si="74"/>
        <v>0</v>
      </c>
      <c r="J351" s="159" t="str">
        <f t="shared" si="65"/>
        <v>0</v>
      </c>
      <c r="K351" s="159" t="str">
        <f t="shared" si="73"/>
        <v>1</v>
      </c>
      <c r="L351" s="159" t="str">
        <f t="shared" si="66"/>
        <v>0</v>
      </c>
      <c r="M351" s="159" t="str">
        <f t="shared" si="67"/>
        <v>0</v>
      </c>
      <c r="N351" s="159" t="str">
        <f t="shared" si="68"/>
        <v>0</v>
      </c>
      <c r="O351" s="159">
        <f t="shared" si="69"/>
        <v>0</v>
      </c>
      <c r="P351" s="159">
        <f t="shared" si="70"/>
        <v>1</v>
      </c>
      <c r="Q351" s="159">
        <v>96</v>
      </c>
      <c r="R351" s="92" t="s">
        <v>412</v>
      </c>
    </row>
    <row r="352" spans="1:18" s="159" customFormat="1" ht="15" customHeight="1">
      <c r="A352" s="92" t="s">
        <v>74</v>
      </c>
      <c r="B352" s="92" t="s">
        <v>75</v>
      </c>
      <c r="C352" s="92" t="s">
        <v>413</v>
      </c>
      <c r="D352" s="191">
        <v>0</v>
      </c>
      <c r="E352" s="92">
        <v>0</v>
      </c>
      <c r="F352" s="92">
        <v>0</v>
      </c>
      <c r="G352" s="92">
        <v>0</v>
      </c>
      <c r="H352" s="158">
        <v>0</v>
      </c>
      <c r="I352" s="159" t="str">
        <f t="shared" si="74"/>
        <v>0</v>
      </c>
      <c r="J352" s="159" t="str">
        <f t="shared" si="65"/>
        <v>0</v>
      </c>
      <c r="K352" s="159" t="str">
        <f t="shared" si="73"/>
        <v>1</v>
      </c>
      <c r="L352" s="159" t="str">
        <f t="shared" si="66"/>
        <v>0</v>
      </c>
      <c r="M352" s="159" t="str">
        <f t="shared" si="67"/>
        <v>0</v>
      </c>
      <c r="N352" s="159" t="str">
        <f t="shared" si="68"/>
        <v>0</v>
      </c>
      <c r="O352" s="159">
        <f t="shared" si="69"/>
        <v>0</v>
      </c>
      <c r="P352" s="159">
        <f t="shared" si="70"/>
        <v>1</v>
      </c>
      <c r="Q352" s="159">
        <v>96</v>
      </c>
      <c r="R352" s="92" t="s">
        <v>413</v>
      </c>
    </row>
    <row r="353" spans="1:18" s="159" customFormat="1" ht="15" customHeight="1">
      <c r="A353" s="186" t="s">
        <v>268</v>
      </c>
      <c r="B353" s="92" t="s">
        <v>269</v>
      </c>
      <c r="C353" s="92" t="s">
        <v>414</v>
      </c>
      <c r="D353" s="157">
        <v>0</v>
      </c>
      <c r="E353" s="92">
        <v>0</v>
      </c>
      <c r="F353" s="92">
        <v>0</v>
      </c>
      <c r="G353" s="92">
        <v>0</v>
      </c>
      <c r="H353" s="158">
        <v>0</v>
      </c>
      <c r="I353" s="159" t="str">
        <f t="shared" si="74"/>
        <v>0</v>
      </c>
      <c r="J353" s="159" t="str">
        <f t="shared" si="65"/>
        <v>0</v>
      </c>
      <c r="K353" s="159" t="str">
        <f t="shared" si="73"/>
        <v>1</v>
      </c>
      <c r="L353" s="159" t="str">
        <f t="shared" si="66"/>
        <v>0</v>
      </c>
      <c r="M353" s="159" t="str">
        <f t="shared" si="67"/>
        <v>0</v>
      </c>
      <c r="N353" s="159" t="str">
        <f t="shared" si="68"/>
        <v>0</v>
      </c>
      <c r="O353" s="159">
        <f t="shared" si="69"/>
        <v>0</v>
      </c>
      <c r="P353" s="159">
        <f t="shared" si="70"/>
        <v>1</v>
      </c>
      <c r="Q353" s="159">
        <v>96</v>
      </c>
      <c r="R353" s="92" t="s">
        <v>414</v>
      </c>
    </row>
    <row r="354" spans="1:18" s="159" customFormat="1" ht="15" customHeight="1">
      <c r="A354" s="186" t="s">
        <v>268</v>
      </c>
      <c r="B354" s="92" t="s">
        <v>289</v>
      </c>
      <c r="C354" s="92" t="s">
        <v>415</v>
      </c>
      <c r="D354" s="157">
        <v>0</v>
      </c>
      <c r="E354" s="92">
        <v>0</v>
      </c>
      <c r="F354" s="92">
        <v>0</v>
      </c>
      <c r="G354" s="92">
        <v>0</v>
      </c>
      <c r="H354" s="158">
        <v>0</v>
      </c>
      <c r="I354" s="159" t="str">
        <f t="shared" si="74"/>
        <v>0</v>
      </c>
      <c r="J354" s="159" t="str">
        <f t="shared" si="65"/>
        <v>0</v>
      </c>
      <c r="K354" s="159" t="str">
        <f t="shared" si="73"/>
        <v>1</v>
      </c>
      <c r="L354" s="159" t="str">
        <f t="shared" si="66"/>
        <v>0</v>
      </c>
      <c r="M354" s="159" t="str">
        <f t="shared" si="67"/>
        <v>0</v>
      </c>
      <c r="N354" s="159" t="str">
        <f t="shared" si="68"/>
        <v>0</v>
      </c>
      <c r="O354" s="159">
        <f t="shared" si="69"/>
        <v>0</v>
      </c>
      <c r="P354" s="159">
        <f t="shared" si="70"/>
        <v>1</v>
      </c>
      <c r="Q354" s="159">
        <v>96</v>
      </c>
      <c r="R354" s="92" t="s">
        <v>415</v>
      </c>
    </row>
    <row r="355" spans="1:18" s="159" customFormat="1" ht="15" customHeight="1">
      <c r="A355" s="92" t="s">
        <v>97</v>
      </c>
      <c r="B355" s="92" t="s">
        <v>98</v>
      </c>
      <c r="C355" s="92" t="s">
        <v>416</v>
      </c>
      <c r="D355" s="157">
        <v>0</v>
      </c>
      <c r="E355" s="92">
        <v>0</v>
      </c>
      <c r="F355" s="92">
        <v>0</v>
      </c>
      <c r="G355" s="92">
        <v>0</v>
      </c>
      <c r="H355" s="158">
        <v>0</v>
      </c>
      <c r="I355" s="159" t="str">
        <f t="shared" si="74"/>
        <v>0</v>
      </c>
      <c r="J355" s="159" t="str">
        <f t="shared" si="65"/>
        <v>0</v>
      </c>
      <c r="K355" s="159" t="str">
        <f t="shared" si="73"/>
        <v>1</v>
      </c>
      <c r="L355" s="159" t="str">
        <f t="shared" si="66"/>
        <v>0</v>
      </c>
      <c r="M355" s="159" t="str">
        <f t="shared" si="67"/>
        <v>0</v>
      </c>
      <c r="N355" s="159" t="str">
        <f t="shared" si="68"/>
        <v>0</v>
      </c>
      <c r="O355" s="159">
        <f t="shared" si="69"/>
        <v>0</v>
      </c>
      <c r="P355" s="159">
        <f t="shared" si="70"/>
        <v>1</v>
      </c>
      <c r="Q355" s="159">
        <v>96</v>
      </c>
      <c r="R355" s="92" t="s">
        <v>416</v>
      </c>
    </row>
    <row r="356" spans="1:18" s="159" customFormat="1" ht="15" customHeight="1">
      <c r="A356" s="92" t="s">
        <v>97</v>
      </c>
      <c r="B356" s="92" t="s">
        <v>98</v>
      </c>
      <c r="C356" s="92" t="s">
        <v>417</v>
      </c>
      <c r="D356" s="191">
        <v>0</v>
      </c>
      <c r="E356" s="92">
        <v>0</v>
      </c>
      <c r="F356" s="92">
        <v>0</v>
      </c>
      <c r="G356" s="92">
        <v>0</v>
      </c>
      <c r="H356" s="158">
        <v>0</v>
      </c>
      <c r="I356" s="159" t="str">
        <f t="shared" si="74"/>
        <v>0</v>
      </c>
      <c r="J356" s="159" t="str">
        <f t="shared" si="65"/>
        <v>0</v>
      </c>
      <c r="K356" s="159" t="str">
        <f t="shared" si="73"/>
        <v>1</v>
      </c>
      <c r="L356" s="159" t="str">
        <f t="shared" si="66"/>
        <v>0</v>
      </c>
      <c r="M356" s="159" t="str">
        <f t="shared" si="67"/>
        <v>0</v>
      </c>
      <c r="N356" s="159" t="str">
        <f t="shared" si="68"/>
        <v>0</v>
      </c>
      <c r="O356" s="159">
        <f t="shared" si="69"/>
        <v>0</v>
      </c>
      <c r="P356" s="159">
        <f t="shared" si="70"/>
        <v>1</v>
      </c>
      <c r="Q356" s="159">
        <v>96</v>
      </c>
      <c r="R356" s="92" t="s">
        <v>417</v>
      </c>
    </row>
    <row r="357" spans="1:18" s="159" customFormat="1" ht="15" customHeight="1">
      <c r="A357" s="92" t="s">
        <v>97</v>
      </c>
      <c r="B357" s="92" t="s">
        <v>98</v>
      </c>
      <c r="C357" s="92" t="s">
        <v>418</v>
      </c>
      <c r="D357" s="157">
        <v>0</v>
      </c>
      <c r="E357" s="92">
        <v>0</v>
      </c>
      <c r="F357" s="92">
        <v>0</v>
      </c>
      <c r="G357" s="92">
        <v>0</v>
      </c>
      <c r="H357" s="158">
        <v>0</v>
      </c>
      <c r="I357" s="159" t="str">
        <f t="shared" si="74"/>
        <v>0</v>
      </c>
      <c r="J357" s="159" t="str">
        <f t="shared" si="65"/>
        <v>0</v>
      </c>
      <c r="K357" s="159" t="str">
        <f t="shared" si="73"/>
        <v>1</v>
      </c>
      <c r="L357" s="159" t="str">
        <f t="shared" si="66"/>
        <v>0</v>
      </c>
      <c r="M357" s="159" t="str">
        <f t="shared" si="67"/>
        <v>0</v>
      </c>
      <c r="N357" s="159" t="str">
        <f t="shared" si="68"/>
        <v>0</v>
      </c>
      <c r="O357" s="159">
        <f t="shared" si="69"/>
        <v>0</v>
      </c>
      <c r="P357" s="159">
        <f t="shared" si="70"/>
        <v>1</v>
      </c>
      <c r="Q357" s="159">
        <v>96</v>
      </c>
      <c r="R357" s="92" t="s">
        <v>418</v>
      </c>
    </row>
    <row r="358" spans="1:18" s="159" customFormat="1" ht="15" customHeight="1">
      <c r="A358" s="92" t="s">
        <v>97</v>
      </c>
      <c r="B358" s="92" t="s">
        <v>98</v>
      </c>
      <c r="C358" s="92" t="s">
        <v>419</v>
      </c>
      <c r="D358" s="157">
        <v>0</v>
      </c>
      <c r="E358" s="92">
        <v>0</v>
      </c>
      <c r="F358" s="92">
        <v>0</v>
      </c>
      <c r="G358" s="92">
        <v>0</v>
      </c>
      <c r="H358" s="158">
        <v>0</v>
      </c>
      <c r="I358" s="159" t="str">
        <f t="shared" si="74"/>
        <v>0</v>
      </c>
      <c r="J358" s="159" t="str">
        <f t="shared" si="65"/>
        <v>0</v>
      </c>
      <c r="K358" s="159" t="str">
        <f t="shared" si="73"/>
        <v>1</v>
      </c>
      <c r="L358" s="159" t="str">
        <f t="shared" si="66"/>
        <v>0</v>
      </c>
      <c r="M358" s="159" t="str">
        <f t="shared" si="67"/>
        <v>0</v>
      </c>
      <c r="N358" s="159" t="str">
        <f t="shared" si="68"/>
        <v>0</v>
      </c>
      <c r="O358" s="159">
        <f t="shared" si="69"/>
        <v>0</v>
      </c>
      <c r="P358" s="159">
        <f t="shared" si="70"/>
        <v>1</v>
      </c>
      <c r="Q358" s="159">
        <v>96</v>
      </c>
      <c r="R358" s="92" t="s">
        <v>419</v>
      </c>
    </row>
    <row r="359" spans="1:18" s="159" customFormat="1" ht="15" customHeight="1">
      <c r="A359" s="92" t="s">
        <v>97</v>
      </c>
      <c r="B359" s="92" t="s">
        <v>98</v>
      </c>
      <c r="C359" s="92" t="s">
        <v>420</v>
      </c>
      <c r="D359" s="157">
        <v>0</v>
      </c>
      <c r="E359" s="92">
        <v>0</v>
      </c>
      <c r="F359" s="92">
        <v>0</v>
      </c>
      <c r="G359" s="92">
        <v>0</v>
      </c>
      <c r="H359" s="158">
        <v>0</v>
      </c>
      <c r="I359" s="159" t="str">
        <f t="shared" si="74"/>
        <v>0</v>
      </c>
      <c r="J359" s="159" t="str">
        <f t="shared" si="65"/>
        <v>0</v>
      </c>
      <c r="K359" s="159" t="str">
        <f t="shared" si="73"/>
        <v>1</v>
      </c>
      <c r="L359" s="159" t="str">
        <f t="shared" si="66"/>
        <v>0</v>
      </c>
      <c r="M359" s="159" t="str">
        <f t="shared" si="67"/>
        <v>0</v>
      </c>
      <c r="N359" s="159" t="str">
        <f t="shared" si="68"/>
        <v>0</v>
      </c>
      <c r="O359" s="159">
        <f t="shared" si="69"/>
        <v>0</v>
      </c>
      <c r="P359" s="159">
        <f t="shared" si="70"/>
        <v>1</v>
      </c>
      <c r="Q359" s="159">
        <v>96</v>
      </c>
      <c r="R359" s="92" t="s">
        <v>420</v>
      </c>
    </row>
    <row r="360" spans="1:18" s="159" customFormat="1" ht="15" customHeight="1">
      <c r="A360" s="175" t="s">
        <v>225</v>
      </c>
      <c r="B360" s="175" t="s">
        <v>226</v>
      </c>
      <c r="C360" s="175" t="s">
        <v>421</v>
      </c>
      <c r="D360" s="176">
        <v>0</v>
      </c>
      <c r="E360" s="175">
        <v>0</v>
      </c>
      <c r="F360" s="175">
        <v>0</v>
      </c>
      <c r="G360" s="175">
        <v>0</v>
      </c>
      <c r="H360" s="177">
        <v>0</v>
      </c>
      <c r="I360" s="162" t="str">
        <f t="shared" si="74"/>
        <v>0</v>
      </c>
      <c r="J360" s="162" t="str">
        <f t="shared" ref="J360:J375" si="75">IF(E360=1,"6","0")</f>
        <v>0</v>
      </c>
      <c r="K360" s="162" t="str">
        <f t="shared" si="73"/>
        <v>1</v>
      </c>
      <c r="L360" s="162" t="str">
        <f t="shared" ref="L360:L375" si="76">IF(G360=1,"7","0")</f>
        <v>0</v>
      </c>
      <c r="M360" s="162" t="str">
        <f t="shared" ref="M360:M375" si="77">IF(E360=1,"11","0")</f>
        <v>0</v>
      </c>
      <c r="N360" s="162" t="str">
        <f t="shared" ref="N360:N375" si="78">IF(F360=1,"14","0")</f>
        <v>0</v>
      </c>
      <c r="O360" s="162">
        <f t="shared" ref="O360:O375" si="79">(0.5*D360)*100</f>
        <v>0</v>
      </c>
      <c r="P360" s="162">
        <f t="shared" ref="P360:P375" si="80">O360+I360+J360+K360+L360+M360+N360</f>
        <v>1</v>
      </c>
      <c r="Q360" s="159">
        <v>96</v>
      </c>
      <c r="R360" s="175" t="s">
        <v>421</v>
      </c>
    </row>
    <row r="361" spans="1:18" s="159" customFormat="1" ht="15" customHeight="1">
      <c r="A361" s="175" t="s">
        <v>225</v>
      </c>
      <c r="B361" s="175" t="s">
        <v>226</v>
      </c>
      <c r="C361" s="175" t="s">
        <v>422</v>
      </c>
      <c r="D361" s="176">
        <v>0</v>
      </c>
      <c r="E361" s="175">
        <v>0</v>
      </c>
      <c r="F361" s="175">
        <v>0</v>
      </c>
      <c r="G361" s="175">
        <v>0</v>
      </c>
      <c r="H361" s="177">
        <v>0</v>
      </c>
      <c r="I361" s="162" t="str">
        <f t="shared" si="74"/>
        <v>0</v>
      </c>
      <c r="J361" s="162" t="str">
        <f t="shared" si="75"/>
        <v>0</v>
      </c>
      <c r="K361" s="162" t="str">
        <f t="shared" si="73"/>
        <v>1</v>
      </c>
      <c r="L361" s="162" t="str">
        <f t="shared" si="76"/>
        <v>0</v>
      </c>
      <c r="M361" s="162" t="str">
        <f t="shared" si="77"/>
        <v>0</v>
      </c>
      <c r="N361" s="162" t="str">
        <f t="shared" si="78"/>
        <v>0</v>
      </c>
      <c r="O361" s="162">
        <f t="shared" si="79"/>
        <v>0</v>
      </c>
      <c r="P361" s="162">
        <f t="shared" si="80"/>
        <v>1</v>
      </c>
      <c r="Q361" s="159">
        <v>96</v>
      </c>
      <c r="R361" s="175" t="s">
        <v>422</v>
      </c>
    </row>
    <row r="362" spans="1:18" s="159" customFormat="1" ht="15" customHeight="1">
      <c r="A362" s="175" t="s">
        <v>225</v>
      </c>
      <c r="B362" s="175" t="s">
        <v>226</v>
      </c>
      <c r="C362" s="175" t="s">
        <v>423</v>
      </c>
      <c r="D362" s="176">
        <v>0</v>
      </c>
      <c r="E362" s="175">
        <v>0</v>
      </c>
      <c r="F362" s="175">
        <v>0</v>
      </c>
      <c r="G362" s="175">
        <v>0</v>
      </c>
      <c r="H362" s="177">
        <v>0</v>
      </c>
      <c r="I362" s="162" t="str">
        <f t="shared" si="74"/>
        <v>0</v>
      </c>
      <c r="J362" s="162" t="str">
        <f t="shared" si="75"/>
        <v>0</v>
      </c>
      <c r="K362" s="162" t="str">
        <f t="shared" si="73"/>
        <v>1</v>
      </c>
      <c r="L362" s="162" t="str">
        <f t="shared" si="76"/>
        <v>0</v>
      </c>
      <c r="M362" s="162" t="str">
        <f t="shared" si="77"/>
        <v>0</v>
      </c>
      <c r="N362" s="162" t="str">
        <f t="shared" si="78"/>
        <v>0</v>
      </c>
      <c r="O362" s="162">
        <f t="shared" si="79"/>
        <v>0</v>
      </c>
      <c r="P362" s="162">
        <f t="shared" si="80"/>
        <v>1</v>
      </c>
      <c r="Q362" s="159">
        <v>96</v>
      </c>
      <c r="R362" s="175" t="s">
        <v>423</v>
      </c>
    </row>
    <row r="363" spans="1:18" s="159" customFormat="1" ht="15" customHeight="1">
      <c r="A363" s="175" t="s">
        <v>225</v>
      </c>
      <c r="B363" s="175" t="s">
        <v>226</v>
      </c>
      <c r="C363" s="175" t="s">
        <v>424</v>
      </c>
      <c r="D363" s="176">
        <v>0</v>
      </c>
      <c r="E363" s="175">
        <v>0</v>
      </c>
      <c r="F363" s="175">
        <v>0</v>
      </c>
      <c r="G363" s="175">
        <v>0</v>
      </c>
      <c r="H363" s="177">
        <v>0</v>
      </c>
      <c r="I363" s="162" t="str">
        <f t="shared" si="74"/>
        <v>0</v>
      </c>
      <c r="J363" s="162" t="str">
        <f t="shared" si="75"/>
        <v>0</v>
      </c>
      <c r="K363" s="162" t="str">
        <f t="shared" si="73"/>
        <v>1</v>
      </c>
      <c r="L363" s="162" t="str">
        <f t="shared" si="76"/>
        <v>0</v>
      </c>
      <c r="M363" s="162" t="str">
        <f t="shared" si="77"/>
        <v>0</v>
      </c>
      <c r="N363" s="162" t="str">
        <f t="shared" si="78"/>
        <v>0</v>
      </c>
      <c r="O363" s="162">
        <f t="shared" si="79"/>
        <v>0</v>
      </c>
      <c r="P363" s="162">
        <f t="shared" si="80"/>
        <v>1</v>
      </c>
      <c r="Q363" s="159">
        <v>96</v>
      </c>
      <c r="R363" s="175" t="s">
        <v>424</v>
      </c>
    </row>
    <row r="364" spans="1:18" s="159" customFormat="1" ht="15" customHeight="1">
      <c r="A364" s="175" t="s">
        <v>225</v>
      </c>
      <c r="B364" s="175" t="s">
        <v>226</v>
      </c>
      <c r="C364" s="175" t="s">
        <v>425</v>
      </c>
      <c r="D364" s="176">
        <v>0</v>
      </c>
      <c r="E364" s="175">
        <v>0</v>
      </c>
      <c r="F364" s="175">
        <v>0</v>
      </c>
      <c r="G364" s="175">
        <v>0</v>
      </c>
      <c r="H364" s="177">
        <v>0</v>
      </c>
      <c r="I364" s="162" t="str">
        <f t="shared" si="74"/>
        <v>0</v>
      </c>
      <c r="J364" s="162" t="str">
        <f t="shared" si="75"/>
        <v>0</v>
      </c>
      <c r="K364" s="162" t="str">
        <f t="shared" si="73"/>
        <v>1</v>
      </c>
      <c r="L364" s="162" t="str">
        <f t="shared" si="76"/>
        <v>0</v>
      </c>
      <c r="M364" s="162" t="str">
        <f t="shared" si="77"/>
        <v>0</v>
      </c>
      <c r="N364" s="162" t="str">
        <f t="shared" si="78"/>
        <v>0</v>
      </c>
      <c r="O364" s="162">
        <f t="shared" si="79"/>
        <v>0</v>
      </c>
      <c r="P364" s="162">
        <f t="shared" si="80"/>
        <v>1</v>
      </c>
      <c r="Q364" s="159">
        <v>96</v>
      </c>
      <c r="R364" s="175" t="s">
        <v>425</v>
      </c>
    </row>
    <row r="365" spans="1:18" s="159" customFormat="1" ht="15.75" customHeight="1">
      <c r="A365" s="175" t="s">
        <v>225</v>
      </c>
      <c r="B365" s="175" t="s">
        <v>226</v>
      </c>
      <c r="C365" s="175" t="s">
        <v>426</v>
      </c>
      <c r="D365" s="176">
        <v>0</v>
      </c>
      <c r="E365" s="175">
        <v>0</v>
      </c>
      <c r="F365" s="175">
        <v>0</v>
      </c>
      <c r="G365" s="175">
        <v>0</v>
      </c>
      <c r="H365" s="177">
        <v>0</v>
      </c>
      <c r="I365" s="162" t="str">
        <f t="shared" si="74"/>
        <v>0</v>
      </c>
      <c r="J365" s="162" t="str">
        <f t="shared" si="75"/>
        <v>0</v>
      </c>
      <c r="K365" s="162" t="str">
        <f t="shared" si="73"/>
        <v>1</v>
      </c>
      <c r="L365" s="162" t="str">
        <f t="shared" si="76"/>
        <v>0</v>
      </c>
      <c r="M365" s="162" t="str">
        <f t="shared" si="77"/>
        <v>0</v>
      </c>
      <c r="N365" s="162" t="str">
        <f t="shared" si="78"/>
        <v>0</v>
      </c>
      <c r="O365" s="162">
        <f t="shared" si="79"/>
        <v>0</v>
      </c>
      <c r="P365" s="162">
        <f t="shared" si="80"/>
        <v>1</v>
      </c>
      <c r="Q365" s="159">
        <v>96</v>
      </c>
      <c r="R365" s="175" t="s">
        <v>426</v>
      </c>
    </row>
    <row r="366" spans="1:18" s="159" customFormat="1" ht="15" customHeight="1">
      <c r="A366" s="175" t="s">
        <v>225</v>
      </c>
      <c r="B366" s="192" t="s">
        <v>226</v>
      </c>
      <c r="C366" s="175" t="s">
        <v>427</v>
      </c>
      <c r="D366" s="193">
        <v>0</v>
      </c>
      <c r="E366" s="192">
        <v>0</v>
      </c>
      <c r="F366" s="192">
        <v>0</v>
      </c>
      <c r="G366" s="192">
        <v>0</v>
      </c>
      <c r="H366" s="177">
        <v>0</v>
      </c>
      <c r="I366" s="177" t="str">
        <f t="shared" si="74"/>
        <v>0</v>
      </c>
      <c r="J366" s="177" t="str">
        <f t="shared" si="75"/>
        <v>0</v>
      </c>
      <c r="K366" s="162" t="str">
        <f t="shared" si="73"/>
        <v>1</v>
      </c>
      <c r="L366" s="177" t="str">
        <f t="shared" si="76"/>
        <v>0</v>
      </c>
      <c r="M366" s="177" t="str">
        <f t="shared" si="77"/>
        <v>0</v>
      </c>
      <c r="N366" s="177" t="str">
        <f t="shared" si="78"/>
        <v>0</v>
      </c>
      <c r="O366" s="177">
        <f t="shared" si="79"/>
        <v>0</v>
      </c>
      <c r="P366" s="177">
        <f t="shared" si="80"/>
        <v>1</v>
      </c>
      <c r="Q366" s="159">
        <v>96</v>
      </c>
      <c r="R366" s="175" t="s">
        <v>427</v>
      </c>
    </row>
    <row r="367" spans="1:18" s="159" customFormat="1" ht="15" customHeight="1">
      <c r="A367" s="175" t="s">
        <v>225</v>
      </c>
      <c r="B367" s="175" t="s">
        <v>226</v>
      </c>
      <c r="C367" s="192" t="s">
        <v>428</v>
      </c>
      <c r="D367" s="193">
        <v>0</v>
      </c>
      <c r="E367" s="175">
        <v>0</v>
      </c>
      <c r="F367" s="175">
        <v>0</v>
      </c>
      <c r="G367" s="175">
        <v>0</v>
      </c>
      <c r="H367" s="177">
        <v>0</v>
      </c>
      <c r="I367" s="162" t="str">
        <f t="shared" si="74"/>
        <v>0</v>
      </c>
      <c r="J367" s="162" t="str">
        <f t="shared" si="75"/>
        <v>0</v>
      </c>
      <c r="K367" s="162" t="str">
        <f t="shared" si="73"/>
        <v>1</v>
      </c>
      <c r="L367" s="162" t="str">
        <f t="shared" si="76"/>
        <v>0</v>
      </c>
      <c r="M367" s="162" t="str">
        <f t="shared" si="77"/>
        <v>0</v>
      </c>
      <c r="N367" s="162" t="str">
        <f t="shared" si="78"/>
        <v>0</v>
      </c>
      <c r="O367" s="162">
        <f t="shared" si="79"/>
        <v>0</v>
      </c>
      <c r="P367" s="162">
        <f t="shared" si="80"/>
        <v>1</v>
      </c>
      <c r="Q367" s="159">
        <v>96</v>
      </c>
      <c r="R367" s="192" t="s">
        <v>428</v>
      </c>
    </row>
    <row r="368" spans="1:18" s="159" customFormat="1" ht="15" customHeight="1">
      <c r="A368" s="175" t="s">
        <v>225</v>
      </c>
      <c r="B368" s="175" t="s">
        <v>226</v>
      </c>
      <c r="C368" s="175" t="s">
        <v>429</v>
      </c>
      <c r="D368" s="193">
        <v>0</v>
      </c>
      <c r="E368" s="175">
        <v>0</v>
      </c>
      <c r="F368" s="175">
        <v>0</v>
      </c>
      <c r="G368" s="175">
        <v>0</v>
      </c>
      <c r="H368" s="177">
        <v>0</v>
      </c>
      <c r="I368" s="162" t="str">
        <f t="shared" si="74"/>
        <v>0</v>
      </c>
      <c r="J368" s="162" t="str">
        <f t="shared" si="75"/>
        <v>0</v>
      </c>
      <c r="K368" s="162" t="str">
        <f t="shared" si="73"/>
        <v>1</v>
      </c>
      <c r="L368" s="162" t="str">
        <f t="shared" si="76"/>
        <v>0</v>
      </c>
      <c r="M368" s="162" t="str">
        <f t="shared" si="77"/>
        <v>0</v>
      </c>
      <c r="N368" s="162" t="str">
        <f t="shared" si="78"/>
        <v>0</v>
      </c>
      <c r="O368" s="162">
        <f t="shared" si="79"/>
        <v>0</v>
      </c>
      <c r="P368" s="162">
        <f t="shared" si="80"/>
        <v>1</v>
      </c>
      <c r="Q368" s="159">
        <v>96</v>
      </c>
      <c r="R368" s="175" t="s">
        <v>429</v>
      </c>
    </row>
    <row r="369" spans="1:18" s="159" customFormat="1" ht="15" customHeight="1">
      <c r="A369" s="175" t="s">
        <v>225</v>
      </c>
      <c r="B369" s="175" t="s">
        <v>226</v>
      </c>
      <c r="C369" s="175" t="s">
        <v>430</v>
      </c>
      <c r="D369" s="193">
        <v>0</v>
      </c>
      <c r="E369" s="175">
        <v>0</v>
      </c>
      <c r="F369" s="175">
        <v>0</v>
      </c>
      <c r="G369" s="175">
        <v>0</v>
      </c>
      <c r="H369" s="177">
        <v>0</v>
      </c>
      <c r="I369" s="177" t="str">
        <f t="shared" si="74"/>
        <v>0</v>
      </c>
      <c r="J369" s="177" t="str">
        <f t="shared" si="75"/>
        <v>0</v>
      </c>
      <c r="K369" s="162" t="str">
        <f t="shared" si="73"/>
        <v>1</v>
      </c>
      <c r="L369" s="177" t="str">
        <f t="shared" si="76"/>
        <v>0</v>
      </c>
      <c r="M369" s="177" t="str">
        <f t="shared" si="77"/>
        <v>0</v>
      </c>
      <c r="N369" s="177" t="str">
        <f t="shared" si="78"/>
        <v>0</v>
      </c>
      <c r="O369" s="177">
        <f t="shared" si="79"/>
        <v>0</v>
      </c>
      <c r="P369" s="177">
        <f t="shared" si="80"/>
        <v>1</v>
      </c>
      <c r="Q369" s="159">
        <v>96</v>
      </c>
      <c r="R369" s="175" t="s">
        <v>430</v>
      </c>
    </row>
    <row r="370" spans="1:18" s="159" customFormat="1" ht="15" customHeight="1">
      <c r="A370" s="175" t="s">
        <v>431</v>
      </c>
      <c r="B370" s="175" t="s">
        <v>431</v>
      </c>
      <c r="C370" s="175" t="s">
        <v>432</v>
      </c>
      <c r="D370" s="193">
        <v>0</v>
      </c>
      <c r="E370" s="175">
        <v>0</v>
      </c>
      <c r="F370" s="175">
        <v>0</v>
      </c>
      <c r="G370" s="175">
        <v>0</v>
      </c>
      <c r="H370" s="177">
        <v>0</v>
      </c>
      <c r="I370" s="162" t="str">
        <f t="shared" si="74"/>
        <v>0</v>
      </c>
      <c r="J370" s="162" t="str">
        <f t="shared" si="75"/>
        <v>0</v>
      </c>
      <c r="K370" s="162" t="str">
        <f t="shared" si="73"/>
        <v>1</v>
      </c>
      <c r="L370" s="162" t="str">
        <f t="shared" si="76"/>
        <v>0</v>
      </c>
      <c r="M370" s="162" t="str">
        <f t="shared" si="77"/>
        <v>0</v>
      </c>
      <c r="N370" s="162" t="str">
        <f t="shared" si="78"/>
        <v>0</v>
      </c>
      <c r="O370" s="162">
        <f t="shared" si="79"/>
        <v>0</v>
      </c>
      <c r="P370" s="162">
        <f t="shared" si="80"/>
        <v>1</v>
      </c>
      <c r="Q370" s="159">
        <v>96</v>
      </c>
      <c r="R370" s="175" t="s">
        <v>432</v>
      </c>
    </row>
    <row r="371" spans="1:18" s="159" customFormat="1" ht="15" customHeight="1">
      <c r="A371" s="175" t="s">
        <v>319</v>
      </c>
      <c r="B371" s="175" t="s">
        <v>319</v>
      </c>
      <c r="C371" s="175" t="s">
        <v>433</v>
      </c>
      <c r="D371" s="193">
        <v>0</v>
      </c>
      <c r="E371" s="175">
        <v>0</v>
      </c>
      <c r="F371" s="175">
        <v>0</v>
      </c>
      <c r="G371" s="175">
        <v>0</v>
      </c>
      <c r="H371" s="177">
        <v>0</v>
      </c>
      <c r="I371" s="162" t="str">
        <f t="shared" si="74"/>
        <v>0</v>
      </c>
      <c r="J371" s="162" t="str">
        <f t="shared" si="75"/>
        <v>0</v>
      </c>
      <c r="K371" s="162" t="str">
        <f t="shared" si="73"/>
        <v>1</v>
      </c>
      <c r="L371" s="162" t="str">
        <f t="shared" si="76"/>
        <v>0</v>
      </c>
      <c r="M371" s="162" t="str">
        <f t="shared" si="77"/>
        <v>0</v>
      </c>
      <c r="N371" s="162" t="str">
        <f t="shared" si="78"/>
        <v>0</v>
      </c>
      <c r="O371" s="162">
        <f t="shared" si="79"/>
        <v>0</v>
      </c>
      <c r="P371" s="162">
        <f t="shared" si="80"/>
        <v>1</v>
      </c>
      <c r="Q371" s="159">
        <v>96</v>
      </c>
      <c r="R371" s="175" t="s">
        <v>433</v>
      </c>
    </row>
    <row r="372" spans="1:18" s="159" customFormat="1" ht="12" customHeight="1">
      <c r="A372" s="175" t="s">
        <v>319</v>
      </c>
      <c r="B372" s="175" t="s">
        <v>319</v>
      </c>
      <c r="C372" s="175" t="s">
        <v>434</v>
      </c>
      <c r="D372" s="193">
        <v>0</v>
      </c>
      <c r="E372" s="175">
        <v>0</v>
      </c>
      <c r="F372" s="175">
        <v>0</v>
      </c>
      <c r="G372" s="175">
        <v>0</v>
      </c>
      <c r="H372" s="177">
        <v>0</v>
      </c>
      <c r="I372" s="162" t="str">
        <f t="shared" si="74"/>
        <v>0</v>
      </c>
      <c r="J372" s="162" t="str">
        <f t="shared" si="75"/>
        <v>0</v>
      </c>
      <c r="K372" s="162" t="str">
        <f t="shared" si="73"/>
        <v>1</v>
      </c>
      <c r="L372" s="162" t="str">
        <f t="shared" si="76"/>
        <v>0</v>
      </c>
      <c r="M372" s="162" t="str">
        <f t="shared" si="77"/>
        <v>0</v>
      </c>
      <c r="N372" s="162" t="str">
        <f t="shared" si="78"/>
        <v>0</v>
      </c>
      <c r="O372" s="162">
        <f t="shared" si="79"/>
        <v>0</v>
      </c>
      <c r="P372" s="162">
        <f t="shared" si="80"/>
        <v>1</v>
      </c>
      <c r="Q372" s="159">
        <v>96</v>
      </c>
      <c r="R372" s="175" t="s">
        <v>434</v>
      </c>
    </row>
    <row r="373" spans="1:18" s="159" customFormat="1" ht="15" customHeight="1">
      <c r="A373" s="175" t="s">
        <v>319</v>
      </c>
      <c r="B373" s="175" t="s">
        <v>319</v>
      </c>
      <c r="C373" s="175" t="s">
        <v>435</v>
      </c>
      <c r="D373" s="193">
        <v>0</v>
      </c>
      <c r="E373" s="175">
        <v>0</v>
      </c>
      <c r="F373" s="175">
        <v>0</v>
      </c>
      <c r="G373" s="175">
        <v>0</v>
      </c>
      <c r="H373" s="177">
        <v>0</v>
      </c>
      <c r="I373" s="162" t="str">
        <f t="shared" si="74"/>
        <v>0</v>
      </c>
      <c r="J373" s="162" t="str">
        <f t="shared" si="75"/>
        <v>0</v>
      </c>
      <c r="K373" s="162" t="str">
        <f t="shared" si="73"/>
        <v>1</v>
      </c>
      <c r="L373" s="162" t="str">
        <f t="shared" si="76"/>
        <v>0</v>
      </c>
      <c r="M373" s="162" t="str">
        <f t="shared" si="77"/>
        <v>0</v>
      </c>
      <c r="N373" s="162" t="str">
        <f t="shared" si="78"/>
        <v>0</v>
      </c>
      <c r="O373" s="162">
        <f t="shared" si="79"/>
        <v>0</v>
      </c>
      <c r="P373" s="162">
        <f t="shared" si="80"/>
        <v>1</v>
      </c>
      <c r="Q373" s="159">
        <v>96</v>
      </c>
      <c r="R373" s="175" t="s">
        <v>435</v>
      </c>
    </row>
    <row r="374" spans="1:18" s="159" customFormat="1" ht="15" customHeight="1">
      <c r="A374" s="92" t="s">
        <v>60</v>
      </c>
      <c r="B374" s="92" t="s">
        <v>61</v>
      </c>
      <c r="C374" s="92" t="s">
        <v>436</v>
      </c>
      <c r="D374" s="194">
        <v>0</v>
      </c>
      <c r="E374" s="92">
        <v>0</v>
      </c>
      <c r="F374" s="92">
        <v>0</v>
      </c>
      <c r="G374" s="92">
        <v>0</v>
      </c>
      <c r="H374" s="158">
        <v>0</v>
      </c>
      <c r="I374" s="162" t="str">
        <f t="shared" ref="I374:I375" si="81">IF(H374=0,"0",IF(H374=0.5,"3","6"))</f>
        <v>0</v>
      </c>
      <c r="J374" s="159" t="str">
        <f t="shared" si="75"/>
        <v>0</v>
      </c>
      <c r="K374" s="159" t="str">
        <f t="shared" si="73"/>
        <v>1</v>
      </c>
      <c r="L374" s="159" t="str">
        <f t="shared" si="76"/>
        <v>0</v>
      </c>
      <c r="M374" s="159" t="str">
        <f t="shared" si="77"/>
        <v>0</v>
      </c>
      <c r="N374" s="159" t="str">
        <f t="shared" si="78"/>
        <v>0</v>
      </c>
      <c r="O374" s="159">
        <f t="shared" si="79"/>
        <v>0</v>
      </c>
      <c r="P374" s="162">
        <f t="shared" si="80"/>
        <v>1</v>
      </c>
      <c r="Q374" s="159">
        <v>96</v>
      </c>
      <c r="R374" s="92" t="s">
        <v>436</v>
      </c>
    </row>
    <row r="375" spans="1:18" s="159" customFormat="1" ht="15" customHeight="1">
      <c r="A375" s="92" t="s">
        <v>202</v>
      </c>
      <c r="B375" s="92" t="s">
        <v>203</v>
      </c>
      <c r="C375" s="92" t="s">
        <v>437</v>
      </c>
      <c r="D375" s="194">
        <v>0</v>
      </c>
      <c r="E375" s="92">
        <v>0</v>
      </c>
      <c r="F375" s="92">
        <v>0</v>
      </c>
      <c r="G375" s="92">
        <v>0</v>
      </c>
      <c r="H375" s="158">
        <v>0</v>
      </c>
      <c r="I375" s="162" t="str">
        <f t="shared" si="81"/>
        <v>0</v>
      </c>
      <c r="J375" s="159" t="str">
        <f t="shared" si="75"/>
        <v>0</v>
      </c>
      <c r="K375" s="159" t="str">
        <f t="shared" si="73"/>
        <v>1</v>
      </c>
      <c r="L375" s="159" t="str">
        <f t="shared" si="76"/>
        <v>0</v>
      </c>
      <c r="M375" s="159" t="str">
        <f t="shared" si="77"/>
        <v>0</v>
      </c>
      <c r="N375" s="159" t="str">
        <f t="shared" si="78"/>
        <v>0</v>
      </c>
      <c r="O375" s="159">
        <f t="shared" si="79"/>
        <v>0</v>
      </c>
      <c r="P375" s="162">
        <f t="shared" si="80"/>
        <v>1</v>
      </c>
      <c r="Q375" s="159">
        <v>96</v>
      </c>
      <c r="R375" s="92" t="s">
        <v>437</v>
      </c>
    </row>
    <row r="376" spans="1:18" ht="15" customHeight="1">
      <c r="A376" s="6"/>
      <c r="B376" s="92"/>
      <c r="C376" s="6"/>
      <c r="D376" s="9"/>
      <c r="E376" s="6"/>
      <c r="F376" s="6"/>
      <c r="G376" s="6"/>
      <c r="H376" s="94"/>
      <c r="R376" s="6"/>
    </row>
    <row r="377" spans="1:18" ht="15" customHeight="1">
      <c r="A377" s="6"/>
      <c r="B377" s="92"/>
      <c r="C377" s="6"/>
      <c r="D377" s="9"/>
      <c r="E377" s="6"/>
      <c r="F377" s="6"/>
      <c r="G377" s="6"/>
      <c r="H377" s="94"/>
      <c r="R377" s="6"/>
    </row>
    <row r="378" spans="1:18" ht="15" customHeight="1">
      <c r="A378" s="6"/>
      <c r="B378" s="92"/>
      <c r="C378" s="6"/>
      <c r="D378" s="9"/>
      <c r="E378" s="6"/>
      <c r="F378" s="6"/>
      <c r="G378" s="6"/>
      <c r="H378" s="94"/>
      <c r="R378" s="6"/>
    </row>
    <row r="379" spans="1:18" ht="15" customHeight="1">
      <c r="A379" s="6"/>
      <c r="B379" s="92"/>
      <c r="C379" s="6"/>
      <c r="D379" s="9"/>
      <c r="E379" s="6"/>
      <c r="F379" s="6"/>
      <c r="G379" s="6"/>
      <c r="H379" s="94"/>
      <c r="R379" s="6"/>
    </row>
    <row r="380" spans="1:18" ht="15" customHeight="1">
      <c r="A380" s="39"/>
      <c r="B380" s="92"/>
      <c r="C380" s="6"/>
      <c r="D380" s="9"/>
      <c r="E380" s="6"/>
      <c r="F380" s="6"/>
      <c r="G380" s="6"/>
      <c r="H380" s="94"/>
      <c r="R380" s="6"/>
    </row>
    <row r="381" spans="1:18" ht="15" customHeight="1">
      <c r="A381" s="6"/>
      <c r="B381" s="92"/>
      <c r="C381" s="6"/>
      <c r="D381" s="9"/>
      <c r="E381" s="6"/>
      <c r="F381" s="6"/>
      <c r="G381" s="6"/>
      <c r="H381" s="94"/>
      <c r="R381" s="6"/>
    </row>
    <row r="382" spans="1:18" ht="15" customHeight="1">
      <c r="A382" s="6"/>
      <c r="B382" s="92"/>
      <c r="C382" s="6"/>
      <c r="D382" s="9"/>
      <c r="E382" s="6"/>
      <c r="F382" s="6"/>
      <c r="G382" s="6"/>
      <c r="H382" s="94"/>
      <c r="R382" s="6"/>
    </row>
    <row r="383" spans="1:18" ht="15" customHeight="1">
      <c r="A383" s="6"/>
      <c r="B383" s="92"/>
      <c r="C383" s="6"/>
      <c r="D383" s="9"/>
      <c r="E383" s="23"/>
      <c r="F383" s="23"/>
      <c r="G383" s="23"/>
      <c r="H383" s="94"/>
      <c r="R383" s="6"/>
    </row>
    <row r="384" spans="1:18" ht="15" customHeight="1">
      <c r="A384" s="6"/>
      <c r="B384" s="92"/>
      <c r="C384" s="6"/>
      <c r="D384" s="9"/>
      <c r="E384" s="6"/>
      <c r="F384" s="6"/>
      <c r="G384" s="6"/>
      <c r="H384" s="94"/>
      <c r="R384" s="6"/>
    </row>
    <row r="385" spans="1:18" ht="15" customHeight="1">
      <c r="A385" s="6"/>
      <c r="B385" s="92"/>
      <c r="C385" s="6"/>
      <c r="D385" s="9"/>
      <c r="E385" s="6"/>
      <c r="F385" s="6"/>
      <c r="G385" s="6"/>
      <c r="H385" s="94"/>
      <c r="R385" s="6"/>
    </row>
    <row r="386" spans="1:18" ht="15" customHeight="1">
      <c r="A386" s="6"/>
      <c r="B386" s="92"/>
      <c r="C386" s="6"/>
      <c r="D386" s="9"/>
      <c r="E386" s="6"/>
      <c r="F386" s="6"/>
      <c r="G386" s="6"/>
      <c r="H386" s="94"/>
      <c r="R386" s="6"/>
    </row>
    <row r="387" spans="1:18" ht="15" customHeight="1">
      <c r="A387" s="6"/>
      <c r="B387" s="92"/>
      <c r="C387" s="6"/>
      <c r="D387" s="9"/>
      <c r="E387" s="6"/>
      <c r="F387" s="6"/>
      <c r="G387" s="6"/>
      <c r="H387" s="94"/>
      <c r="R387" s="6"/>
    </row>
    <row r="388" spans="1:18" ht="15" customHeight="1">
      <c r="A388" s="6"/>
      <c r="B388" s="92"/>
      <c r="C388" s="6"/>
      <c r="D388" s="9"/>
      <c r="E388" s="6"/>
      <c r="F388" s="6"/>
      <c r="G388" s="6"/>
      <c r="H388" s="94"/>
      <c r="R388" s="6"/>
    </row>
    <row r="389" spans="1:18" ht="15" customHeight="1">
      <c r="A389" s="6"/>
      <c r="B389" s="92"/>
      <c r="C389" s="6"/>
      <c r="D389" s="9"/>
      <c r="E389" s="6"/>
      <c r="F389" s="6"/>
      <c r="G389" s="6"/>
      <c r="H389" s="94"/>
      <c r="R389" s="6"/>
    </row>
    <row r="390" spans="1:18" ht="15" customHeight="1">
      <c r="C390" s="6"/>
      <c r="R390" s="6"/>
    </row>
  </sheetData>
  <autoFilter ref="A2:G388" xr:uid="{00000000-0009-0000-0000-000000000000}">
    <sortState xmlns:xlrd2="http://schemas.microsoft.com/office/spreadsheetml/2017/richdata2" ref="A3:AY1853">
      <sortCondition ref="C3:C1853"/>
    </sortState>
  </autoFilter>
  <sortState xmlns:xlrd2="http://schemas.microsoft.com/office/spreadsheetml/2017/richdata2" ref="A2:Q390">
    <sortCondition descending="1" ref="P2:P390"/>
  </sortState>
  <customSheetViews>
    <customSheetView guid="{EEE8F29E-0D1C-A14D-BB3B-1F424E84448D}" scale="192" fitToPage="1" showAutoFilter="1">
      <pane ySplit="1" topLeftCell="A2" activePane="bottomLeft" state="frozenSplit"/>
      <selection pane="bottomLeft" activeCell="D159" sqref="D159"/>
      <pageMargins left="0" right="0" top="0" bottom="0" header="0" footer="0"/>
      <pageSetup scale="74" fitToHeight="25" orientation="landscape"/>
      <autoFilter ref="B1:H380" xr:uid="{4983B668-B772-C94B-BBF9-F50498F9ECCA}">
        <sortState xmlns:xlrd2="http://schemas.microsoft.com/office/spreadsheetml/2017/richdata2" ref="B2:AZ1845">
          <sortCondition ref="D2:D1845"/>
        </sortState>
      </autoFilter>
    </customSheetView>
  </customSheetViews>
  <phoneticPr fontId="37" type="noConversion"/>
  <pageMargins left="0.7" right="0.7" top="0.75" bottom="0.75" header="0" footer="0"/>
  <pageSetup scale="67" fitToHeight="2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E7B8-5383-49FB-84E7-3421054D910E}">
  <dimension ref="A1:Q507"/>
  <sheetViews>
    <sheetView topLeftCell="B1" zoomScale="160" zoomScaleNormal="160" workbookViewId="0">
      <pane ySplit="1" topLeftCell="A463" activePane="bottomLeft" state="frozen"/>
      <selection activeCell="J1" sqref="J1"/>
      <selection pane="bottomLeft" activeCell="I1" sqref="I1:I1048576"/>
    </sheetView>
  </sheetViews>
  <sheetFormatPr baseColWidth="10" defaultColWidth="9.19921875" defaultRowHeight="15"/>
  <cols>
    <col min="1" max="1" width="9.796875" style="122" hidden="1" customWidth="1"/>
    <col min="2" max="2" width="9.19921875" style="122" customWidth="1"/>
    <col min="3" max="3" width="11.3984375" style="122" customWidth="1"/>
    <col min="4" max="4" width="17.3984375" style="122" customWidth="1"/>
    <col min="5" max="8" width="9.19921875" style="122"/>
    <col min="9" max="9" width="9.3984375" style="122" customWidth="1"/>
    <col min="10" max="14" width="9.19921875" style="122"/>
    <col min="15" max="15" width="24" style="122" customWidth="1"/>
    <col min="16" max="16" width="9.19921875" style="122"/>
    <col min="17" max="17" width="18" style="122" customWidth="1"/>
    <col min="18" max="16384" width="9.19921875" style="122"/>
  </cols>
  <sheetData>
    <row r="1" spans="1:13" ht="119">
      <c r="A1" s="131" t="s">
        <v>438</v>
      </c>
      <c r="B1" s="129" t="s">
        <v>0</v>
      </c>
      <c r="C1" s="130" t="s">
        <v>1</v>
      </c>
      <c r="D1" s="129" t="s">
        <v>2</v>
      </c>
      <c r="E1" s="129" t="s">
        <v>439</v>
      </c>
      <c r="F1" s="129" t="s">
        <v>3</v>
      </c>
      <c r="G1" s="128" t="s">
        <v>440</v>
      </c>
      <c r="H1" s="127" t="s">
        <v>5</v>
      </c>
      <c r="I1" s="127" t="s">
        <v>6</v>
      </c>
    </row>
    <row r="2" spans="1:13">
      <c r="B2" s="122" t="s">
        <v>319</v>
      </c>
      <c r="C2" s="122" t="s">
        <v>319</v>
      </c>
      <c r="D2" s="122" t="s">
        <v>441</v>
      </c>
      <c r="E2" s="122" t="s">
        <v>442</v>
      </c>
      <c r="F2" s="122" t="s">
        <v>443</v>
      </c>
      <c r="G2" s="122" t="s">
        <v>444</v>
      </c>
      <c r="H2" s="122" t="s">
        <v>445</v>
      </c>
      <c r="I2" s="122" t="s">
        <v>446</v>
      </c>
    </row>
    <row r="3" spans="1:13">
      <c r="B3" s="122" t="s">
        <v>319</v>
      </c>
      <c r="C3" s="122" t="s">
        <v>319</v>
      </c>
      <c r="D3" s="122" t="s">
        <v>447</v>
      </c>
      <c r="E3" s="122" t="s">
        <v>442</v>
      </c>
      <c r="F3" s="122" t="s">
        <v>443</v>
      </c>
      <c r="G3" s="122" t="s">
        <v>444</v>
      </c>
      <c r="H3" s="122" t="s">
        <v>444</v>
      </c>
      <c r="I3" s="122" t="s">
        <v>446</v>
      </c>
    </row>
    <row r="4" spans="1:13">
      <c r="B4" s="122" t="s">
        <v>319</v>
      </c>
      <c r="C4" s="122" t="s">
        <v>319</v>
      </c>
      <c r="D4" s="122" t="s">
        <v>448</v>
      </c>
      <c r="E4" s="122" t="s">
        <v>442</v>
      </c>
      <c r="F4" s="122" t="s">
        <v>443</v>
      </c>
      <c r="G4" s="122" t="s">
        <v>444</v>
      </c>
      <c r="H4" s="122" t="s">
        <v>445</v>
      </c>
      <c r="I4" s="122" t="s">
        <v>446</v>
      </c>
    </row>
    <row r="5" spans="1:13">
      <c r="B5" s="122" t="s">
        <v>319</v>
      </c>
      <c r="C5" s="122" t="s">
        <v>319</v>
      </c>
      <c r="D5" s="122" t="s">
        <v>449</v>
      </c>
      <c r="E5" s="122" t="s">
        <v>442</v>
      </c>
      <c r="F5" s="122" t="s">
        <v>443</v>
      </c>
      <c r="G5" s="122" t="s">
        <v>444</v>
      </c>
      <c r="H5" s="122" t="s">
        <v>444</v>
      </c>
      <c r="I5" s="122" t="s">
        <v>446</v>
      </c>
    </row>
    <row r="6" spans="1:13" ht="16">
      <c r="B6" s="124" t="s">
        <v>319</v>
      </c>
      <c r="C6" s="122" t="s">
        <v>319</v>
      </c>
      <c r="D6" s="122" t="s">
        <v>450</v>
      </c>
      <c r="E6" s="122" t="s">
        <v>442</v>
      </c>
      <c r="F6" s="125">
        <v>0.01</v>
      </c>
      <c r="G6" s="122" t="s">
        <v>451</v>
      </c>
      <c r="H6" s="122" t="s">
        <v>445</v>
      </c>
      <c r="I6" s="122" t="s">
        <v>445</v>
      </c>
    </row>
    <row r="7" spans="1:13" ht="16">
      <c r="B7" s="124" t="s">
        <v>319</v>
      </c>
      <c r="C7" s="122" t="s">
        <v>319</v>
      </c>
      <c r="D7" s="122" t="s">
        <v>452</v>
      </c>
      <c r="E7" s="122" t="s">
        <v>442</v>
      </c>
      <c r="F7" s="123">
        <v>0.01</v>
      </c>
      <c r="G7" s="122" t="s">
        <v>451</v>
      </c>
      <c r="H7" s="122" t="s">
        <v>445</v>
      </c>
      <c r="I7" s="122" t="s">
        <v>445</v>
      </c>
    </row>
    <row r="8" spans="1:13">
      <c r="B8" s="122" t="s">
        <v>319</v>
      </c>
      <c r="C8" s="122" t="s">
        <v>319</v>
      </c>
      <c r="D8" s="122" t="s">
        <v>453</v>
      </c>
      <c r="E8" s="122" t="s">
        <v>442</v>
      </c>
      <c r="F8" s="122" t="s">
        <v>454</v>
      </c>
      <c r="G8" s="122" t="s">
        <v>451</v>
      </c>
      <c r="H8" s="122" t="s">
        <v>445</v>
      </c>
      <c r="I8" s="122" t="s">
        <v>445</v>
      </c>
      <c r="K8" s="124"/>
      <c r="L8" s="124"/>
      <c r="M8" s="124"/>
    </row>
    <row r="9" spans="1:13">
      <c r="B9" s="122" t="s">
        <v>319</v>
      </c>
      <c r="C9" s="122" t="s">
        <v>319</v>
      </c>
      <c r="D9" s="122" t="s">
        <v>455</v>
      </c>
      <c r="E9" s="122" t="s">
        <v>442</v>
      </c>
      <c r="F9" s="122" t="s">
        <v>454</v>
      </c>
      <c r="G9" s="122" t="s">
        <v>451</v>
      </c>
      <c r="H9" s="122" t="s">
        <v>445</v>
      </c>
      <c r="I9" s="122" t="s">
        <v>445</v>
      </c>
    </row>
    <row r="10" spans="1:13">
      <c r="B10" s="122" t="s">
        <v>319</v>
      </c>
      <c r="C10" s="122" t="s">
        <v>319</v>
      </c>
      <c r="D10" s="122" t="s">
        <v>456</v>
      </c>
      <c r="E10" s="122" t="s">
        <v>457</v>
      </c>
      <c r="F10" s="123">
        <v>0.01</v>
      </c>
      <c r="G10" s="122" t="s">
        <v>446</v>
      </c>
      <c r="H10" s="122" t="s">
        <v>458</v>
      </c>
      <c r="I10" s="122" t="s">
        <v>446</v>
      </c>
    </row>
    <row r="11" spans="1:13" ht="16">
      <c r="B11" s="124" t="s">
        <v>319</v>
      </c>
      <c r="C11" s="122" t="s">
        <v>319</v>
      </c>
      <c r="D11" s="122" t="s">
        <v>459</v>
      </c>
      <c r="E11" s="122" t="s">
        <v>457</v>
      </c>
      <c r="F11" s="123">
        <v>0.01</v>
      </c>
      <c r="G11" s="124" t="s">
        <v>446</v>
      </c>
      <c r="H11" s="122" t="s">
        <v>458</v>
      </c>
      <c r="I11" s="122" t="s">
        <v>446</v>
      </c>
    </row>
    <row r="12" spans="1:13">
      <c r="B12" s="122" t="s">
        <v>319</v>
      </c>
      <c r="C12" s="122" t="s">
        <v>319</v>
      </c>
      <c r="D12" s="122" t="s">
        <v>460</v>
      </c>
      <c r="E12" s="122" t="s">
        <v>457</v>
      </c>
      <c r="F12" s="122" t="s">
        <v>454</v>
      </c>
      <c r="G12" s="122" t="s">
        <v>446</v>
      </c>
      <c r="H12" s="122" t="s">
        <v>445</v>
      </c>
      <c r="I12" s="122" t="s">
        <v>446</v>
      </c>
    </row>
    <row r="13" spans="1:13">
      <c r="B13" s="122" t="s">
        <v>319</v>
      </c>
      <c r="C13" s="122" t="s">
        <v>319</v>
      </c>
      <c r="D13" s="122" t="s">
        <v>461</v>
      </c>
      <c r="E13" s="122" t="s">
        <v>457</v>
      </c>
      <c r="F13" s="122" t="s">
        <v>454</v>
      </c>
      <c r="G13" s="122" t="s">
        <v>446</v>
      </c>
      <c r="H13" s="122" t="s">
        <v>445</v>
      </c>
      <c r="I13" s="122" t="s">
        <v>446</v>
      </c>
    </row>
    <row r="14" spans="1:13">
      <c r="B14" s="122" t="s">
        <v>319</v>
      </c>
      <c r="C14" s="122" t="s">
        <v>319</v>
      </c>
      <c r="D14" s="122" t="s">
        <v>462</v>
      </c>
      <c r="E14" s="122" t="s">
        <v>457</v>
      </c>
      <c r="F14" s="122" t="s">
        <v>454</v>
      </c>
      <c r="G14" s="122" t="s">
        <v>446</v>
      </c>
      <c r="H14" s="122" t="s">
        <v>445</v>
      </c>
      <c r="I14" s="122" t="s">
        <v>446</v>
      </c>
    </row>
    <row r="15" spans="1:13">
      <c r="B15" s="122" t="s">
        <v>319</v>
      </c>
      <c r="C15" s="122" t="s">
        <v>319</v>
      </c>
      <c r="D15" s="122" t="s">
        <v>463</v>
      </c>
      <c r="E15" s="122" t="s">
        <v>457</v>
      </c>
      <c r="F15" s="122" t="s">
        <v>454</v>
      </c>
      <c r="G15" s="122" t="s">
        <v>446</v>
      </c>
      <c r="H15" s="122" t="s">
        <v>445</v>
      </c>
      <c r="I15" s="122" t="s">
        <v>446</v>
      </c>
    </row>
    <row r="16" spans="1:13">
      <c r="B16" s="122" t="s">
        <v>319</v>
      </c>
      <c r="C16" s="122" t="s">
        <v>319</v>
      </c>
      <c r="D16" s="122" t="s">
        <v>464</v>
      </c>
      <c r="E16" s="122" t="s">
        <v>457</v>
      </c>
      <c r="F16" s="122" t="s">
        <v>454</v>
      </c>
      <c r="G16" s="122" t="s">
        <v>446</v>
      </c>
      <c r="H16" s="122" t="s">
        <v>445</v>
      </c>
      <c r="I16" s="122" t="s">
        <v>465</v>
      </c>
    </row>
    <row r="17" spans="2:9">
      <c r="B17" s="122" t="s">
        <v>319</v>
      </c>
      <c r="C17" s="122" t="s">
        <v>319</v>
      </c>
      <c r="D17" s="122" t="s">
        <v>466</v>
      </c>
      <c r="E17" s="122" t="s">
        <v>442</v>
      </c>
      <c r="F17" s="122" t="s">
        <v>454</v>
      </c>
      <c r="G17" s="122" t="s">
        <v>446</v>
      </c>
      <c r="H17" s="122" t="s">
        <v>445</v>
      </c>
      <c r="I17" s="122" t="s">
        <v>446</v>
      </c>
    </row>
    <row r="18" spans="2:9">
      <c r="B18" s="122" t="s">
        <v>319</v>
      </c>
      <c r="C18" s="122" t="s">
        <v>319</v>
      </c>
      <c r="D18" s="122" t="s">
        <v>467</v>
      </c>
      <c r="E18" s="122" t="s">
        <v>457</v>
      </c>
      <c r="F18" s="122" t="s">
        <v>454</v>
      </c>
      <c r="G18" s="122" t="s">
        <v>446</v>
      </c>
      <c r="H18" s="122" t="s">
        <v>445</v>
      </c>
      <c r="I18" s="122" t="s">
        <v>446</v>
      </c>
    </row>
    <row r="19" spans="2:9">
      <c r="B19" s="122" t="s">
        <v>319</v>
      </c>
      <c r="C19" s="122" t="s">
        <v>319</v>
      </c>
      <c r="D19" s="122" t="s">
        <v>468</v>
      </c>
      <c r="E19" s="122" t="s">
        <v>457</v>
      </c>
      <c r="F19" s="122" t="s">
        <v>454</v>
      </c>
      <c r="G19" s="122" t="s">
        <v>446</v>
      </c>
      <c r="H19" s="122" t="s">
        <v>445</v>
      </c>
      <c r="I19" s="122" t="s">
        <v>446</v>
      </c>
    </row>
    <row r="20" spans="2:9">
      <c r="B20" s="122" t="s">
        <v>319</v>
      </c>
      <c r="C20" s="122" t="s">
        <v>319</v>
      </c>
      <c r="D20" s="122" t="s">
        <v>469</v>
      </c>
      <c r="E20" s="122" t="s">
        <v>457</v>
      </c>
      <c r="F20" s="122" t="s">
        <v>454</v>
      </c>
      <c r="G20" s="122" t="s">
        <v>446</v>
      </c>
      <c r="H20" s="122" t="s">
        <v>445</v>
      </c>
      <c r="I20" s="122" t="s">
        <v>446</v>
      </c>
    </row>
    <row r="21" spans="2:9">
      <c r="B21" s="122" t="s">
        <v>319</v>
      </c>
      <c r="C21" s="122" t="s">
        <v>319</v>
      </c>
      <c r="D21" s="122" t="s">
        <v>470</v>
      </c>
      <c r="E21" s="122" t="s">
        <v>457</v>
      </c>
      <c r="F21" s="122" t="s">
        <v>454</v>
      </c>
      <c r="G21" s="122" t="s">
        <v>446</v>
      </c>
      <c r="H21" s="122" t="s">
        <v>445</v>
      </c>
      <c r="I21" s="122" t="s">
        <v>446</v>
      </c>
    </row>
    <row r="22" spans="2:9">
      <c r="B22" s="122" t="s">
        <v>319</v>
      </c>
      <c r="C22" s="122" t="s">
        <v>319</v>
      </c>
      <c r="D22" s="122" t="s">
        <v>471</v>
      </c>
      <c r="E22" s="122" t="s">
        <v>457</v>
      </c>
      <c r="F22" s="122" t="s">
        <v>454</v>
      </c>
      <c r="G22" s="122" t="s">
        <v>446</v>
      </c>
      <c r="H22" s="122" t="s">
        <v>445</v>
      </c>
      <c r="I22" s="122" t="s">
        <v>465</v>
      </c>
    </row>
    <row r="23" spans="2:9">
      <c r="B23" s="122" t="s">
        <v>319</v>
      </c>
      <c r="C23" s="122" t="s">
        <v>319</v>
      </c>
      <c r="D23" s="122" t="s">
        <v>472</v>
      </c>
      <c r="E23" s="122" t="s">
        <v>457</v>
      </c>
      <c r="F23" s="122" t="s">
        <v>454</v>
      </c>
      <c r="G23" s="122" t="s">
        <v>446</v>
      </c>
      <c r="H23" s="122" t="s">
        <v>445</v>
      </c>
      <c r="I23" s="122" t="s">
        <v>465</v>
      </c>
    </row>
    <row r="24" spans="2:9">
      <c r="B24" s="122" t="s">
        <v>319</v>
      </c>
      <c r="C24" s="122" t="s">
        <v>319</v>
      </c>
      <c r="D24" s="122" t="s">
        <v>473</v>
      </c>
      <c r="E24" s="122" t="s">
        <v>457</v>
      </c>
      <c r="F24" s="122" t="s">
        <v>454</v>
      </c>
      <c r="G24" s="122" t="s">
        <v>446</v>
      </c>
      <c r="H24" s="122" t="s">
        <v>445</v>
      </c>
      <c r="I24" s="122" t="s">
        <v>465</v>
      </c>
    </row>
    <row r="25" spans="2:9">
      <c r="B25" s="122" t="s">
        <v>319</v>
      </c>
      <c r="C25" s="122" t="s">
        <v>319</v>
      </c>
      <c r="D25" s="122" t="s">
        <v>474</v>
      </c>
      <c r="E25" s="122" t="s">
        <v>457</v>
      </c>
      <c r="F25" s="122" t="s">
        <v>454</v>
      </c>
      <c r="G25" s="122" t="s">
        <v>446</v>
      </c>
      <c r="H25" s="122" t="s">
        <v>445</v>
      </c>
      <c r="I25" s="122" t="s">
        <v>465</v>
      </c>
    </row>
    <row r="26" spans="2:9">
      <c r="B26" s="122" t="s">
        <v>319</v>
      </c>
      <c r="C26" s="122" t="s">
        <v>319</v>
      </c>
      <c r="D26" s="122" t="s">
        <v>475</v>
      </c>
      <c r="E26" s="122" t="s">
        <v>457</v>
      </c>
      <c r="F26" s="122" t="s">
        <v>454</v>
      </c>
      <c r="G26" s="122" t="s">
        <v>446</v>
      </c>
      <c r="H26" s="122" t="s">
        <v>445</v>
      </c>
      <c r="I26" s="122" t="s">
        <v>445</v>
      </c>
    </row>
    <row r="27" spans="2:9">
      <c r="B27" s="122" t="s">
        <v>319</v>
      </c>
      <c r="C27" s="122" t="s">
        <v>319</v>
      </c>
      <c r="D27" s="122" t="s">
        <v>476</v>
      </c>
      <c r="E27" s="122" t="s">
        <v>457</v>
      </c>
      <c r="F27" s="122" t="s">
        <v>454</v>
      </c>
      <c r="G27" s="122" t="s">
        <v>446</v>
      </c>
      <c r="H27" s="122" t="s">
        <v>445</v>
      </c>
      <c r="I27" s="122" t="s">
        <v>446</v>
      </c>
    </row>
    <row r="28" spans="2:9">
      <c r="B28" s="122" t="s">
        <v>319</v>
      </c>
      <c r="C28" s="122" t="s">
        <v>319</v>
      </c>
      <c r="D28" s="122" t="s">
        <v>477</v>
      </c>
      <c r="E28" s="122" t="s">
        <v>457</v>
      </c>
      <c r="F28" s="122" t="s">
        <v>454</v>
      </c>
      <c r="G28" s="122" t="s">
        <v>446</v>
      </c>
      <c r="H28" s="122" t="s">
        <v>445</v>
      </c>
      <c r="I28" s="122" t="s">
        <v>446</v>
      </c>
    </row>
    <row r="29" spans="2:9">
      <c r="B29" s="122" t="s">
        <v>319</v>
      </c>
      <c r="C29" s="122" t="s">
        <v>319</v>
      </c>
      <c r="D29" s="122" t="s">
        <v>478</v>
      </c>
      <c r="E29" s="122" t="s">
        <v>457</v>
      </c>
      <c r="F29" s="122" t="s">
        <v>454</v>
      </c>
      <c r="G29" s="122" t="s">
        <v>446</v>
      </c>
      <c r="H29" s="122" t="s">
        <v>445</v>
      </c>
      <c r="I29" s="122" t="s">
        <v>445</v>
      </c>
    </row>
    <row r="30" spans="2:9">
      <c r="B30" s="122" t="s">
        <v>319</v>
      </c>
      <c r="C30" s="122" t="s">
        <v>319</v>
      </c>
      <c r="D30" s="122" t="s">
        <v>479</v>
      </c>
      <c r="E30" s="122" t="s">
        <v>457</v>
      </c>
      <c r="F30" s="122" t="s">
        <v>454</v>
      </c>
      <c r="G30" s="122" t="s">
        <v>446</v>
      </c>
      <c r="H30" s="122" t="s">
        <v>446</v>
      </c>
      <c r="I30" s="122" t="s">
        <v>446</v>
      </c>
    </row>
    <row r="31" spans="2:9">
      <c r="B31" s="122" t="s">
        <v>319</v>
      </c>
      <c r="C31" s="122" t="s">
        <v>319</v>
      </c>
      <c r="D31" s="122" t="s">
        <v>480</v>
      </c>
      <c r="E31" s="122" t="s">
        <v>457</v>
      </c>
      <c r="F31" s="122" t="s">
        <v>454</v>
      </c>
      <c r="G31" s="122" t="s">
        <v>446</v>
      </c>
      <c r="H31" s="122" t="s">
        <v>445</v>
      </c>
      <c r="I31" s="122" t="s">
        <v>446</v>
      </c>
    </row>
    <row r="32" spans="2:9">
      <c r="B32" s="122" t="s">
        <v>319</v>
      </c>
      <c r="C32" s="122" t="s">
        <v>319</v>
      </c>
      <c r="D32" s="122" t="s">
        <v>481</v>
      </c>
      <c r="E32" s="122" t="s">
        <v>457</v>
      </c>
      <c r="F32" s="122" t="s">
        <v>454</v>
      </c>
      <c r="G32" s="122" t="s">
        <v>446</v>
      </c>
      <c r="H32" s="122" t="s">
        <v>445</v>
      </c>
      <c r="I32" s="122" t="s">
        <v>446</v>
      </c>
    </row>
    <row r="33" spans="2:9">
      <c r="B33" s="122" t="s">
        <v>319</v>
      </c>
      <c r="C33" s="122" t="s">
        <v>319</v>
      </c>
      <c r="D33" s="122" t="s">
        <v>482</v>
      </c>
      <c r="E33" s="122" t="s">
        <v>457</v>
      </c>
      <c r="F33" s="122" t="s">
        <v>454</v>
      </c>
      <c r="G33" s="122" t="s">
        <v>446</v>
      </c>
      <c r="H33" s="122" t="s">
        <v>445</v>
      </c>
      <c r="I33" s="122" t="s">
        <v>446</v>
      </c>
    </row>
    <row r="34" spans="2:9">
      <c r="B34" s="122" t="s">
        <v>319</v>
      </c>
      <c r="C34" s="122" t="s">
        <v>319</v>
      </c>
      <c r="D34" s="122" t="s">
        <v>483</v>
      </c>
      <c r="E34" s="122" t="s">
        <v>457</v>
      </c>
      <c r="F34" s="122" t="s">
        <v>454</v>
      </c>
      <c r="G34" s="122" t="s">
        <v>446</v>
      </c>
      <c r="H34" s="122" t="s">
        <v>445</v>
      </c>
      <c r="I34" s="122" t="s">
        <v>446</v>
      </c>
    </row>
    <row r="35" spans="2:9">
      <c r="B35" s="122" t="s">
        <v>319</v>
      </c>
      <c r="C35" s="122" t="s">
        <v>319</v>
      </c>
      <c r="D35" s="122" t="s">
        <v>484</v>
      </c>
      <c r="E35" s="122" t="s">
        <v>457</v>
      </c>
      <c r="F35" s="122" t="s">
        <v>454</v>
      </c>
      <c r="G35" s="122" t="s">
        <v>446</v>
      </c>
      <c r="H35" s="122" t="s">
        <v>445</v>
      </c>
      <c r="I35" s="122" t="s">
        <v>445</v>
      </c>
    </row>
    <row r="36" spans="2:9">
      <c r="B36" s="122" t="s">
        <v>319</v>
      </c>
      <c r="C36" s="122" t="s">
        <v>319</v>
      </c>
      <c r="D36" s="122" t="s">
        <v>485</v>
      </c>
      <c r="E36" s="122" t="s">
        <v>457</v>
      </c>
      <c r="F36" s="122" t="s">
        <v>454</v>
      </c>
      <c r="G36" s="122" t="s">
        <v>446</v>
      </c>
      <c r="H36" s="122" t="s">
        <v>445</v>
      </c>
      <c r="I36" s="122" t="s">
        <v>445</v>
      </c>
    </row>
    <row r="37" spans="2:9">
      <c r="B37" s="122" t="s">
        <v>319</v>
      </c>
      <c r="C37" s="122" t="s">
        <v>319</v>
      </c>
      <c r="D37" s="122" t="s">
        <v>486</v>
      </c>
      <c r="E37" s="122" t="s">
        <v>457</v>
      </c>
      <c r="F37" s="122" t="s">
        <v>454</v>
      </c>
      <c r="G37" s="122" t="s">
        <v>446</v>
      </c>
      <c r="H37" s="122" t="s">
        <v>446</v>
      </c>
      <c r="I37" s="122" t="s">
        <v>446</v>
      </c>
    </row>
    <row r="38" spans="2:9">
      <c r="B38" s="122" t="s">
        <v>319</v>
      </c>
      <c r="C38" s="122" t="s">
        <v>319</v>
      </c>
      <c r="D38" s="122" t="s">
        <v>487</v>
      </c>
      <c r="E38" s="122" t="s">
        <v>442</v>
      </c>
      <c r="F38" s="122" t="s">
        <v>454</v>
      </c>
      <c r="G38" s="122" t="s">
        <v>445</v>
      </c>
      <c r="H38" s="122" t="s">
        <v>445</v>
      </c>
      <c r="I38" s="122" t="s">
        <v>488</v>
      </c>
    </row>
    <row r="39" spans="2:9">
      <c r="B39" s="122" t="s">
        <v>319</v>
      </c>
      <c r="C39" s="122" t="s">
        <v>319</v>
      </c>
      <c r="D39" s="122" t="s">
        <v>321</v>
      </c>
      <c r="E39" s="122" t="s">
        <v>442</v>
      </c>
      <c r="F39" s="122" t="s">
        <v>454</v>
      </c>
      <c r="G39" s="122" t="s">
        <v>444</v>
      </c>
      <c r="H39" s="122" t="s">
        <v>445</v>
      </c>
      <c r="I39" s="122" t="s">
        <v>445</v>
      </c>
    </row>
    <row r="40" spans="2:9">
      <c r="B40" s="122" t="s">
        <v>319</v>
      </c>
      <c r="C40" s="122" t="s">
        <v>319</v>
      </c>
      <c r="D40" s="122" t="s">
        <v>489</v>
      </c>
      <c r="E40" s="122" t="s">
        <v>442</v>
      </c>
      <c r="F40" s="122" t="s">
        <v>454</v>
      </c>
      <c r="G40" s="122" t="s">
        <v>444</v>
      </c>
      <c r="H40" s="122" t="s">
        <v>445</v>
      </c>
      <c r="I40" s="122" t="s">
        <v>465</v>
      </c>
    </row>
    <row r="41" spans="2:9">
      <c r="B41" s="122" t="s">
        <v>319</v>
      </c>
      <c r="C41" s="122" t="s">
        <v>319</v>
      </c>
      <c r="D41" s="122" t="s">
        <v>490</v>
      </c>
      <c r="E41" s="122" t="s">
        <v>442</v>
      </c>
      <c r="F41" s="122" t="s">
        <v>454</v>
      </c>
      <c r="G41" s="122" t="s">
        <v>491</v>
      </c>
      <c r="H41" s="122" t="s">
        <v>445</v>
      </c>
      <c r="I41" s="122" t="s">
        <v>465</v>
      </c>
    </row>
    <row r="42" spans="2:9">
      <c r="B42" s="122" t="s">
        <v>319</v>
      </c>
      <c r="C42" s="122" t="s">
        <v>319</v>
      </c>
      <c r="D42" s="122" t="s">
        <v>492</v>
      </c>
      <c r="E42" s="122" t="s">
        <v>442</v>
      </c>
      <c r="F42" s="122" t="s">
        <v>454</v>
      </c>
      <c r="G42" s="122" t="s">
        <v>491</v>
      </c>
      <c r="H42" s="122" t="s">
        <v>445</v>
      </c>
      <c r="I42" s="122" t="s">
        <v>465</v>
      </c>
    </row>
    <row r="43" spans="2:9">
      <c r="B43" s="122" t="s">
        <v>319</v>
      </c>
      <c r="C43" s="122" t="s">
        <v>319</v>
      </c>
      <c r="D43" s="122" t="s">
        <v>493</v>
      </c>
      <c r="E43" s="122" t="s">
        <v>442</v>
      </c>
      <c r="F43" s="122" t="s">
        <v>454</v>
      </c>
      <c r="G43" s="122" t="s">
        <v>491</v>
      </c>
      <c r="H43" s="122" t="s">
        <v>446</v>
      </c>
      <c r="I43" s="122" t="s">
        <v>446</v>
      </c>
    </row>
    <row r="44" spans="2:9">
      <c r="B44" s="122" t="s">
        <v>319</v>
      </c>
      <c r="C44" s="122" t="s">
        <v>319</v>
      </c>
      <c r="D44" s="122" t="s">
        <v>494</v>
      </c>
      <c r="E44" s="122" t="s">
        <v>442</v>
      </c>
      <c r="F44" s="122" t="s">
        <v>454</v>
      </c>
      <c r="G44" s="122" t="s">
        <v>491</v>
      </c>
      <c r="H44" s="122" t="s">
        <v>445</v>
      </c>
      <c r="I44" s="122" t="s">
        <v>465</v>
      </c>
    </row>
    <row r="45" spans="2:9">
      <c r="B45" s="122" t="s">
        <v>319</v>
      </c>
      <c r="C45" s="122" t="s">
        <v>319</v>
      </c>
      <c r="D45" s="122" t="s">
        <v>495</v>
      </c>
      <c r="E45" s="122" t="s">
        <v>442</v>
      </c>
      <c r="F45" s="122" t="s">
        <v>454</v>
      </c>
      <c r="G45" s="122" t="s">
        <v>491</v>
      </c>
      <c r="H45" s="122" t="s">
        <v>446</v>
      </c>
      <c r="I45" s="122" t="s">
        <v>446</v>
      </c>
    </row>
    <row r="46" spans="2:9">
      <c r="B46" s="122" t="s">
        <v>319</v>
      </c>
      <c r="C46" s="122" t="s">
        <v>319</v>
      </c>
      <c r="D46" s="122" t="s">
        <v>496</v>
      </c>
      <c r="E46" s="122" t="s">
        <v>442</v>
      </c>
      <c r="F46" s="122" t="s">
        <v>454</v>
      </c>
      <c r="G46" s="122" t="s">
        <v>491</v>
      </c>
      <c r="H46" s="122" t="s">
        <v>446</v>
      </c>
      <c r="I46" s="122" t="s">
        <v>446</v>
      </c>
    </row>
    <row r="47" spans="2:9">
      <c r="B47" s="122" t="s">
        <v>319</v>
      </c>
      <c r="C47" s="122" t="s">
        <v>319</v>
      </c>
      <c r="D47" s="122" t="s">
        <v>497</v>
      </c>
      <c r="E47" s="122" t="s">
        <v>457</v>
      </c>
      <c r="F47" s="122" t="s">
        <v>454</v>
      </c>
      <c r="G47" s="122" t="s">
        <v>446</v>
      </c>
      <c r="H47" s="122" t="s">
        <v>445</v>
      </c>
      <c r="I47" s="122" t="s">
        <v>446</v>
      </c>
    </row>
    <row r="48" spans="2:9">
      <c r="B48" s="122" t="s">
        <v>319</v>
      </c>
      <c r="C48" s="122" t="s">
        <v>319</v>
      </c>
      <c r="D48" s="122" t="s">
        <v>498</v>
      </c>
      <c r="E48" s="122" t="s">
        <v>457</v>
      </c>
      <c r="F48" s="122" t="s">
        <v>454</v>
      </c>
      <c r="G48" s="122" t="s">
        <v>446</v>
      </c>
      <c r="H48" s="122" t="s">
        <v>445</v>
      </c>
      <c r="I48" s="122" t="s">
        <v>446</v>
      </c>
    </row>
    <row r="49" spans="2:9">
      <c r="B49" s="122" t="s">
        <v>319</v>
      </c>
      <c r="C49" s="122" t="s">
        <v>319</v>
      </c>
      <c r="D49" s="122" t="s">
        <v>499</v>
      </c>
      <c r="E49" s="122" t="s">
        <v>457</v>
      </c>
      <c r="F49" s="122" t="s">
        <v>454</v>
      </c>
      <c r="G49" s="122" t="s">
        <v>446</v>
      </c>
      <c r="H49" s="122" t="s">
        <v>445</v>
      </c>
      <c r="I49" s="122" t="s">
        <v>446</v>
      </c>
    </row>
    <row r="50" spans="2:9">
      <c r="B50" s="122" t="s">
        <v>319</v>
      </c>
      <c r="C50" s="122" t="s">
        <v>319</v>
      </c>
      <c r="D50" s="122" t="s">
        <v>500</v>
      </c>
      <c r="E50" s="122" t="s">
        <v>457</v>
      </c>
      <c r="F50" s="122" t="s">
        <v>454</v>
      </c>
      <c r="G50" s="122" t="s">
        <v>446</v>
      </c>
      <c r="H50" s="122" t="s">
        <v>445</v>
      </c>
      <c r="I50" s="122" t="s">
        <v>446</v>
      </c>
    </row>
    <row r="51" spans="2:9">
      <c r="B51" s="122" t="s">
        <v>319</v>
      </c>
      <c r="C51" s="122" t="s">
        <v>319</v>
      </c>
      <c r="D51" s="122" t="s">
        <v>501</v>
      </c>
      <c r="E51" s="122" t="s">
        <v>457</v>
      </c>
      <c r="F51" s="122" t="s">
        <v>454</v>
      </c>
      <c r="G51" s="122" t="s">
        <v>446</v>
      </c>
      <c r="H51" s="122" t="s">
        <v>445</v>
      </c>
      <c r="I51" s="122" t="s">
        <v>446</v>
      </c>
    </row>
    <row r="52" spans="2:9">
      <c r="B52" s="122" t="s">
        <v>319</v>
      </c>
      <c r="C52" s="122" t="s">
        <v>319</v>
      </c>
      <c r="D52" s="122" t="s">
        <v>502</v>
      </c>
      <c r="E52" s="122" t="s">
        <v>457</v>
      </c>
      <c r="F52" s="122" t="s">
        <v>454</v>
      </c>
      <c r="G52" s="122" t="s">
        <v>445</v>
      </c>
      <c r="H52" s="122" t="s">
        <v>445</v>
      </c>
      <c r="I52" s="122" t="s">
        <v>446</v>
      </c>
    </row>
    <row r="53" spans="2:9">
      <c r="B53" s="122" t="s">
        <v>319</v>
      </c>
      <c r="C53" s="122" t="s">
        <v>319</v>
      </c>
      <c r="D53" s="122" t="s">
        <v>503</v>
      </c>
      <c r="E53" s="122" t="s">
        <v>457</v>
      </c>
      <c r="F53" s="122" t="s">
        <v>454</v>
      </c>
      <c r="G53" s="122" t="s">
        <v>445</v>
      </c>
      <c r="H53" s="122" t="s">
        <v>445</v>
      </c>
      <c r="I53" s="122" t="s">
        <v>446</v>
      </c>
    </row>
    <row r="54" spans="2:9">
      <c r="B54" s="122" t="s">
        <v>319</v>
      </c>
      <c r="C54" s="122" t="s">
        <v>319</v>
      </c>
      <c r="D54" s="122" t="s">
        <v>504</v>
      </c>
      <c r="E54" s="122" t="s">
        <v>457</v>
      </c>
      <c r="F54" s="122" t="s">
        <v>454</v>
      </c>
      <c r="G54" s="122" t="s">
        <v>445</v>
      </c>
      <c r="H54" s="122" t="s">
        <v>445</v>
      </c>
      <c r="I54" s="122" t="s">
        <v>446</v>
      </c>
    </row>
    <row r="55" spans="2:9">
      <c r="B55" s="122" t="s">
        <v>319</v>
      </c>
      <c r="C55" s="122" t="s">
        <v>319</v>
      </c>
      <c r="D55" s="122" t="s">
        <v>505</v>
      </c>
      <c r="E55" s="122" t="s">
        <v>457</v>
      </c>
      <c r="F55" s="122" t="s">
        <v>506</v>
      </c>
      <c r="G55" s="122" t="s">
        <v>446</v>
      </c>
      <c r="H55" s="122" t="s">
        <v>445</v>
      </c>
      <c r="I55" s="122" t="s">
        <v>446</v>
      </c>
    </row>
    <row r="56" spans="2:9">
      <c r="B56" s="122" t="s">
        <v>319</v>
      </c>
      <c r="C56" s="122" t="s">
        <v>319</v>
      </c>
      <c r="D56" s="122" t="s">
        <v>507</v>
      </c>
      <c r="E56" s="122" t="s">
        <v>457</v>
      </c>
      <c r="F56" s="122" t="s">
        <v>506</v>
      </c>
      <c r="G56" s="122" t="s">
        <v>446</v>
      </c>
      <c r="H56" s="122" t="s">
        <v>445</v>
      </c>
      <c r="I56" s="122" t="s">
        <v>446</v>
      </c>
    </row>
    <row r="57" spans="2:9">
      <c r="B57" s="122" t="s">
        <v>319</v>
      </c>
      <c r="C57" s="122" t="s">
        <v>319</v>
      </c>
      <c r="D57" s="122" t="s">
        <v>508</v>
      </c>
      <c r="E57" s="122" t="s">
        <v>442</v>
      </c>
      <c r="F57" s="122" t="s">
        <v>506</v>
      </c>
      <c r="G57" s="122" t="s">
        <v>446</v>
      </c>
      <c r="H57" s="122" t="s">
        <v>446</v>
      </c>
      <c r="I57" s="122" t="s">
        <v>446</v>
      </c>
    </row>
    <row r="58" spans="2:9">
      <c r="B58" s="122" t="s">
        <v>319</v>
      </c>
      <c r="C58" s="122" t="s">
        <v>319</v>
      </c>
      <c r="D58" s="122" t="s">
        <v>509</v>
      </c>
      <c r="E58" s="122" t="s">
        <v>442</v>
      </c>
      <c r="F58" s="122" t="s">
        <v>506</v>
      </c>
      <c r="G58" s="122" t="s">
        <v>446</v>
      </c>
      <c r="H58" s="122" t="s">
        <v>446</v>
      </c>
      <c r="I58" s="122" t="s">
        <v>446</v>
      </c>
    </row>
    <row r="59" spans="2:9">
      <c r="B59" s="122" t="s">
        <v>319</v>
      </c>
      <c r="C59" s="122" t="s">
        <v>319</v>
      </c>
      <c r="D59" s="122" t="s">
        <v>510</v>
      </c>
      <c r="E59" s="122" t="s">
        <v>442</v>
      </c>
      <c r="F59" s="122" t="s">
        <v>506</v>
      </c>
      <c r="G59" s="122" t="s">
        <v>446</v>
      </c>
      <c r="H59" s="122" t="s">
        <v>446</v>
      </c>
      <c r="I59" s="122" t="s">
        <v>446</v>
      </c>
    </row>
    <row r="60" spans="2:9">
      <c r="B60" s="122" t="s">
        <v>431</v>
      </c>
      <c r="C60" s="122" t="s">
        <v>431</v>
      </c>
      <c r="D60" s="122" t="s">
        <v>511</v>
      </c>
      <c r="E60" s="122" t="s">
        <v>442</v>
      </c>
      <c r="F60" s="122" t="s">
        <v>506</v>
      </c>
      <c r="G60" s="122" t="s">
        <v>512</v>
      </c>
      <c r="H60" s="122" t="s">
        <v>446</v>
      </c>
      <c r="I60" s="122" t="s">
        <v>446</v>
      </c>
    </row>
    <row r="61" spans="2:9">
      <c r="B61" s="122" t="s">
        <v>431</v>
      </c>
      <c r="C61" s="122" t="s">
        <v>431</v>
      </c>
      <c r="D61" s="122" t="s">
        <v>513</v>
      </c>
      <c r="E61" s="122" t="s">
        <v>442</v>
      </c>
      <c r="F61" s="122" t="s">
        <v>506</v>
      </c>
      <c r="G61" s="122" t="s">
        <v>512</v>
      </c>
      <c r="H61" s="122" t="s">
        <v>446</v>
      </c>
      <c r="I61" s="122" t="s">
        <v>446</v>
      </c>
    </row>
    <row r="62" spans="2:9">
      <c r="B62" s="122" t="s">
        <v>431</v>
      </c>
      <c r="C62" s="122" t="s">
        <v>431</v>
      </c>
      <c r="D62" s="122" t="s">
        <v>514</v>
      </c>
      <c r="E62" s="122" t="s">
        <v>442</v>
      </c>
      <c r="F62" s="122" t="s">
        <v>506</v>
      </c>
      <c r="G62" s="122" t="s">
        <v>512</v>
      </c>
      <c r="H62" s="122" t="s">
        <v>446</v>
      </c>
      <c r="I62" s="122" t="s">
        <v>446</v>
      </c>
    </row>
    <row r="63" spans="2:9">
      <c r="B63" s="122" t="s">
        <v>431</v>
      </c>
      <c r="C63" s="122" t="s">
        <v>431</v>
      </c>
      <c r="D63" s="122" t="s">
        <v>515</v>
      </c>
      <c r="E63" s="122" t="s">
        <v>442</v>
      </c>
      <c r="F63" s="122" t="s">
        <v>506</v>
      </c>
      <c r="G63" s="122" t="s">
        <v>512</v>
      </c>
      <c r="H63" s="122" t="s">
        <v>465</v>
      </c>
      <c r="I63" s="122" t="s">
        <v>446</v>
      </c>
    </row>
    <row r="64" spans="2:9">
      <c r="B64" s="122" t="s">
        <v>431</v>
      </c>
      <c r="C64" s="122" t="s">
        <v>431</v>
      </c>
      <c r="D64" s="122" t="s">
        <v>516</v>
      </c>
      <c r="E64" s="122" t="s">
        <v>457</v>
      </c>
      <c r="F64" s="122" t="s">
        <v>506</v>
      </c>
      <c r="G64" s="122" t="s">
        <v>512</v>
      </c>
      <c r="H64" s="122" t="s">
        <v>446</v>
      </c>
      <c r="I64" s="122" t="s">
        <v>446</v>
      </c>
    </row>
    <row r="65" spans="2:17">
      <c r="B65" s="122" t="s">
        <v>431</v>
      </c>
      <c r="C65" s="122" t="s">
        <v>431</v>
      </c>
      <c r="D65" s="122" t="s">
        <v>517</v>
      </c>
      <c r="E65" s="122" t="s">
        <v>457</v>
      </c>
      <c r="F65" s="122" t="s">
        <v>506</v>
      </c>
      <c r="G65" s="122" t="s">
        <v>512</v>
      </c>
      <c r="H65" s="122" t="s">
        <v>446</v>
      </c>
      <c r="I65" s="122" t="s">
        <v>446</v>
      </c>
    </row>
    <row r="66" spans="2:17">
      <c r="B66" s="122" t="s">
        <v>431</v>
      </c>
      <c r="C66" s="122" t="s">
        <v>431</v>
      </c>
      <c r="D66" s="122" t="s">
        <v>518</v>
      </c>
      <c r="E66" s="122" t="s">
        <v>457</v>
      </c>
      <c r="F66" s="122" t="s">
        <v>506</v>
      </c>
      <c r="G66" s="122" t="s">
        <v>512</v>
      </c>
      <c r="H66" s="122" t="s">
        <v>445</v>
      </c>
      <c r="I66" s="122" t="s">
        <v>446</v>
      </c>
    </row>
    <row r="67" spans="2:17">
      <c r="B67" s="122" t="s">
        <v>431</v>
      </c>
      <c r="C67" s="122" t="s">
        <v>431</v>
      </c>
      <c r="D67" s="122" t="s">
        <v>519</v>
      </c>
      <c r="E67" s="122" t="s">
        <v>457</v>
      </c>
      <c r="F67" s="122" t="s">
        <v>506</v>
      </c>
      <c r="G67" s="122" t="s">
        <v>512</v>
      </c>
      <c r="H67" s="122" t="s">
        <v>446</v>
      </c>
      <c r="I67" s="122" t="s">
        <v>446</v>
      </c>
    </row>
    <row r="68" spans="2:17">
      <c r="B68" s="122" t="s">
        <v>431</v>
      </c>
      <c r="C68" s="122" t="s">
        <v>431</v>
      </c>
      <c r="D68" s="122" t="s">
        <v>520</v>
      </c>
      <c r="E68" s="122" t="s">
        <v>457</v>
      </c>
      <c r="F68" s="122" t="s">
        <v>506</v>
      </c>
      <c r="G68" s="122" t="s">
        <v>512</v>
      </c>
      <c r="H68" s="122" t="s">
        <v>446</v>
      </c>
      <c r="I68" s="122" t="s">
        <v>446</v>
      </c>
    </row>
    <row r="69" spans="2:17">
      <c r="B69" s="122" t="s">
        <v>431</v>
      </c>
      <c r="C69" s="122" t="s">
        <v>431</v>
      </c>
      <c r="D69" s="122" t="s">
        <v>521</v>
      </c>
      <c r="E69" s="122" t="s">
        <v>457</v>
      </c>
      <c r="F69" s="122" t="s">
        <v>506</v>
      </c>
      <c r="G69" s="122" t="s">
        <v>512</v>
      </c>
      <c r="H69" s="122" t="s">
        <v>446</v>
      </c>
      <c r="I69" s="122" t="s">
        <v>446</v>
      </c>
    </row>
    <row r="70" spans="2:17">
      <c r="B70" s="122" t="s">
        <v>431</v>
      </c>
      <c r="C70" s="122" t="s">
        <v>431</v>
      </c>
      <c r="D70" s="122" t="s">
        <v>522</v>
      </c>
      <c r="E70" s="122" t="s">
        <v>457</v>
      </c>
      <c r="F70" s="123">
        <v>0</v>
      </c>
      <c r="G70" s="122" t="s">
        <v>512</v>
      </c>
      <c r="H70" s="122" t="s">
        <v>446</v>
      </c>
      <c r="I70" s="122" t="s">
        <v>446</v>
      </c>
    </row>
    <row r="71" spans="2:17">
      <c r="B71" s="122" t="s">
        <v>225</v>
      </c>
      <c r="C71" s="122" t="s">
        <v>226</v>
      </c>
      <c r="D71" s="122" t="s">
        <v>523</v>
      </c>
      <c r="E71" s="122" t="s">
        <v>442</v>
      </c>
      <c r="F71" s="122" t="s">
        <v>524</v>
      </c>
      <c r="G71" s="122" t="s">
        <v>525</v>
      </c>
      <c r="H71" s="122" t="s">
        <v>526</v>
      </c>
      <c r="I71" s="122" t="s">
        <v>446</v>
      </c>
      <c r="K71" s="124"/>
      <c r="O71" s="140"/>
      <c r="Q71" s="141"/>
    </row>
    <row r="72" spans="2:17">
      <c r="B72" s="122" t="s">
        <v>225</v>
      </c>
      <c r="C72" s="122" t="s">
        <v>226</v>
      </c>
      <c r="D72" s="122" t="s">
        <v>527</v>
      </c>
      <c r="E72" s="122" t="s">
        <v>442</v>
      </c>
      <c r="F72" s="122" t="s">
        <v>528</v>
      </c>
      <c r="G72" s="122" t="s">
        <v>525</v>
      </c>
      <c r="H72" s="122" t="s">
        <v>529</v>
      </c>
      <c r="I72" s="122" t="s">
        <v>446</v>
      </c>
      <c r="O72" s="141"/>
      <c r="Q72" s="141"/>
    </row>
    <row r="73" spans="2:17">
      <c r="B73" s="122" t="s">
        <v>225</v>
      </c>
      <c r="C73" s="122" t="s">
        <v>226</v>
      </c>
      <c r="D73" s="122" t="s">
        <v>227</v>
      </c>
      <c r="E73" s="122" t="s">
        <v>442</v>
      </c>
      <c r="F73" s="122" t="s">
        <v>530</v>
      </c>
      <c r="G73" s="122" t="s">
        <v>525</v>
      </c>
      <c r="H73" s="122" t="s">
        <v>526</v>
      </c>
      <c r="I73" s="122" t="s">
        <v>446</v>
      </c>
    </row>
    <row r="74" spans="2:17">
      <c r="B74" s="122" t="s">
        <v>225</v>
      </c>
      <c r="C74" s="122" t="s">
        <v>226</v>
      </c>
      <c r="D74" s="122" t="s">
        <v>234</v>
      </c>
      <c r="E74" s="122" t="s">
        <v>442</v>
      </c>
      <c r="F74" s="122" t="s">
        <v>531</v>
      </c>
      <c r="G74" s="122" t="s">
        <v>525</v>
      </c>
      <c r="H74" s="122" t="s">
        <v>529</v>
      </c>
      <c r="I74" s="122" t="s">
        <v>446</v>
      </c>
    </row>
    <row r="75" spans="2:17">
      <c r="B75" s="122" t="s">
        <v>225</v>
      </c>
      <c r="C75" s="122" t="s">
        <v>226</v>
      </c>
      <c r="D75" s="122" t="s">
        <v>239</v>
      </c>
      <c r="E75" s="122" t="s">
        <v>442</v>
      </c>
      <c r="F75" s="122" t="s">
        <v>532</v>
      </c>
      <c r="G75" s="122" t="s">
        <v>525</v>
      </c>
      <c r="H75" s="122" t="s">
        <v>446</v>
      </c>
      <c r="I75" s="122" t="s">
        <v>446</v>
      </c>
    </row>
    <row r="76" spans="2:17">
      <c r="B76" s="122" t="s">
        <v>225</v>
      </c>
      <c r="C76" s="122" t="s">
        <v>226</v>
      </c>
      <c r="D76" s="122" t="s">
        <v>244</v>
      </c>
      <c r="E76" s="122" t="s">
        <v>442</v>
      </c>
      <c r="F76" s="122" t="s">
        <v>533</v>
      </c>
      <c r="G76" s="122" t="s">
        <v>525</v>
      </c>
      <c r="H76" s="122" t="s">
        <v>446</v>
      </c>
      <c r="I76" s="122" t="s">
        <v>446</v>
      </c>
    </row>
    <row r="77" spans="2:17">
      <c r="B77" s="122" t="s">
        <v>225</v>
      </c>
      <c r="C77" s="122" t="s">
        <v>226</v>
      </c>
      <c r="D77" s="122" t="s">
        <v>288</v>
      </c>
      <c r="E77" s="122" t="s">
        <v>457</v>
      </c>
      <c r="F77" s="122" t="s">
        <v>534</v>
      </c>
      <c r="G77" s="122" t="s">
        <v>444</v>
      </c>
      <c r="H77" s="122" t="s">
        <v>535</v>
      </c>
      <c r="I77" s="122" t="s">
        <v>446</v>
      </c>
    </row>
    <row r="78" spans="2:17">
      <c r="B78" s="122" t="s">
        <v>225</v>
      </c>
      <c r="C78" s="122" t="s">
        <v>226</v>
      </c>
      <c r="D78" s="122" t="s">
        <v>536</v>
      </c>
      <c r="E78" s="122" t="s">
        <v>457</v>
      </c>
      <c r="F78" s="123">
        <v>0.06</v>
      </c>
      <c r="G78" s="122" t="s">
        <v>444</v>
      </c>
      <c r="H78" s="122" t="s">
        <v>535</v>
      </c>
      <c r="I78" s="122" t="s">
        <v>446</v>
      </c>
    </row>
    <row r="79" spans="2:17">
      <c r="B79" s="122" t="s">
        <v>225</v>
      </c>
      <c r="C79" s="122" t="s">
        <v>226</v>
      </c>
      <c r="D79" s="122" t="s">
        <v>302</v>
      </c>
      <c r="E79" s="122" t="s">
        <v>457</v>
      </c>
      <c r="F79" s="122" t="s">
        <v>537</v>
      </c>
      <c r="G79" s="122" t="s">
        <v>444</v>
      </c>
      <c r="H79" s="122" t="s">
        <v>535</v>
      </c>
      <c r="I79" s="122" t="s">
        <v>446</v>
      </c>
      <c r="O79" s="141"/>
    </row>
    <row r="80" spans="2:17">
      <c r="B80" s="122" t="s">
        <v>225</v>
      </c>
      <c r="C80" s="122" t="s">
        <v>226</v>
      </c>
      <c r="D80" s="122" t="s">
        <v>318</v>
      </c>
      <c r="E80" s="122" t="s">
        <v>442</v>
      </c>
      <c r="F80" s="122" t="s">
        <v>443</v>
      </c>
      <c r="G80" s="122" t="s">
        <v>446</v>
      </c>
      <c r="H80" s="122" t="s">
        <v>446</v>
      </c>
      <c r="I80" s="122" t="s">
        <v>538</v>
      </c>
      <c r="O80" s="141"/>
      <c r="Q80" s="141"/>
    </row>
    <row r="81" spans="2:15">
      <c r="B81" s="122" t="s">
        <v>225</v>
      </c>
      <c r="C81" s="122" t="s">
        <v>226</v>
      </c>
      <c r="D81" s="122" t="s">
        <v>421</v>
      </c>
      <c r="E81" s="122" t="s">
        <v>442</v>
      </c>
      <c r="F81" s="122" t="s">
        <v>443</v>
      </c>
      <c r="G81" s="122" t="s">
        <v>539</v>
      </c>
      <c r="H81" s="122" t="s">
        <v>512</v>
      </c>
      <c r="I81" s="122" t="s">
        <v>538</v>
      </c>
      <c r="O81" s="141"/>
    </row>
    <row r="82" spans="2:15">
      <c r="B82" s="122" t="s">
        <v>225</v>
      </c>
      <c r="C82" s="122" t="s">
        <v>226</v>
      </c>
      <c r="D82" s="122" t="s">
        <v>540</v>
      </c>
      <c r="E82" s="122" t="s">
        <v>457</v>
      </c>
      <c r="F82" s="122" t="s">
        <v>454</v>
      </c>
      <c r="G82" s="122" t="s">
        <v>446</v>
      </c>
      <c r="H82" s="122" t="s">
        <v>446</v>
      </c>
      <c r="I82" s="122" t="s">
        <v>446</v>
      </c>
    </row>
    <row r="83" spans="2:15">
      <c r="B83" s="122" t="s">
        <v>225</v>
      </c>
      <c r="C83" s="122" t="s">
        <v>226</v>
      </c>
      <c r="D83" s="122" t="s">
        <v>541</v>
      </c>
      <c r="E83" s="122" t="s">
        <v>457</v>
      </c>
      <c r="F83" s="122" t="s">
        <v>454</v>
      </c>
      <c r="G83" s="122" t="s">
        <v>535</v>
      </c>
      <c r="H83" s="122" t="s">
        <v>535</v>
      </c>
      <c r="I83" s="122" t="s">
        <v>446</v>
      </c>
    </row>
    <row r="84" spans="2:15">
      <c r="B84" s="122" t="s">
        <v>225</v>
      </c>
      <c r="C84" s="122" t="s">
        <v>226</v>
      </c>
      <c r="D84" s="122" t="s">
        <v>542</v>
      </c>
      <c r="E84" s="122" t="s">
        <v>457</v>
      </c>
      <c r="F84" s="122" t="s">
        <v>454</v>
      </c>
      <c r="G84" s="122" t="s">
        <v>446</v>
      </c>
      <c r="H84" s="122" t="s">
        <v>446</v>
      </c>
      <c r="I84" s="122" t="s">
        <v>446</v>
      </c>
    </row>
    <row r="85" spans="2:15">
      <c r="B85" s="122" t="s">
        <v>225</v>
      </c>
      <c r="C85" s="122" t="s">
        <v>226</v>
      </c>
      <c r="D85" s="122" t="s">
        <v>543</v>
      </c>
      <c r="E85" s="122" t="s">
        <v>457</v>
      </c>
      <c r="F85" s="122" t="s">
        <v>454</v>
      </c>
      <c r="G85" s="122" t="s">
        <v>446</v>
      </c>
      <c r="H85" s="122" t="s">
        <v>446</v>
      </c>
      <c r="I85" s="122" t="s">
        <v>446</v>
      </c>
    </row>
    <row r="86" spans="2:15">
      <c r="B86" s="122" t="s">
        <v>225</v>
      </c>
      <c r="C86" s="122" t="s">
        <v>226</v>
      </c>
      <c r="D86" s="122" t="s">
        <v>544</v>
      </c>
      <c r="E86" s="122" t="s">
        <v>457</v>
      </c>
      <c r="F86" s="122" t="s">
        <v>454</v>
      </c>
      <c r="G86" s="122" t="s">
        <v>446</v>
      </c>
      <c r="H86" s="122" t="s">
        <v>446</v>
      </c>
      <c r="I86" s="122" t="s">
        <v>446</v>
      </c>
    </row>
    <row r="87" spans="2:15">
      <c r="B87" s="122" t="s">
        <v>225</v>
      </c>
      <c r="C87" s="122" t="s">
        <v>226</v>
      </c>
      <c r="D87" s="122" t="s">
        <v>429</v>
      </c>
      <c r="E87" s="122" t="s">
        <v>457</v>
      </c>
      <c r="F87" s="122" t="s">
        <v>454</v>
      </c>
      <c r="G87" s="122" t="s">
        <v>535</v>
      </c>
      <c r="H87" s="122" t="s">
        <v>535</v>
      </c>
      <c r="I87" s="122" t="s">
        <v>446</v>
      </c>
    </row>
    <row r="88" spans="2:15">
      <c r="B88" s="122" t="s">
        <v>225</v>
      </c>
      <c r="C88" s="122" t="s">
        <v>226</v>
      </c>
      <c r="D88" s="122" t="s">
        <v>345</v>
      </c>
      <c r="E88" s="122" t="s">
        <v>457</v>
      </c>
      <c r="F88" s="122" t="s">
        <v>454</v>
      </c>
      <c r="G88" s="122" t="s">
        <v>446</v>
      </c>
      <c r="H88" s="122" t="s">
        <v>446</v>
      </c>
      <c r="I88" s="122" t="s">
        <v>446</v>
      </c>
    </row>
    <row r="89" spans="2:15">
      <c r="B89" s="122" t="s">
        <v>225</v>
      </c>
      <c r="C89" s="122" t="s">
        <v>226</v>
      </c>
      <c r="D89" s="122" t="s">
        <v>343</v>
      </c>
      <c r="E89" s="122" t="s">
        <v>442</v>
      </c>
      <c r="F89" s="122" t="s">
        <v>454</v>
      </c>
      <c r="G89" s="122" t="s">
        <v>446</v>
      </c>
      <c r="H89" s="122" t="s">
        <v>446</v>
      </c>
      <c r="I89" s="122" t="s">
        <v>446</v>
      </c>
    </row>
    <row r="90" spans="2:15">
      <c r="B90" s="122" t="s">
        <v>225</v>
      </c>
      <c r="C90" s="122" t="s">
        <v>226</v>
      </c>
      <c r="D90" s="122" t="s">
        <v>344</v>
      </c>
      <c r="E90" s="122" t="s">
        <v>457</v>
      </c>
      <c r="F90" s="122" t="s">
        <v>454</v>
      </c>
      <c r="G90" s="122" t="s">
        <v>446</v>
      </c>
      <c r="H90" s="122" t="s">
        <v>446</v>
      </c>
      <c r="I90" s="122" t="s">
        <v>446</v>
      </c>
    </row>
    <row r="91" spans="2:15">
      <c r="B91" s="122" t="s">
        <v>225</v>
      </c>
      <c r="C91" s="122" t="s">
        <v>226</v>
      </c>
      <c r="D91" s="122" t="s">
        <v>545</v>
      </c>
      <c r="E91" s="122" t="s">
        <v>457</v>
      </c>
      <c r="F91" s="122" t="s">
        <v>506</v>
      </c>
      <c r="G91" s="122" t="s">
        <v>446</v>
      </c>
      <c r="H91" s="122" t="s">
        <v>446</v>
      </c>
      <c r="I91" s="122" t="s">
        <v>538</v>
      </c>
    </row>
    <row r="92" spans="2:15">
      <c r="B92" s="122" t="s">
        <v>225</v>
      </c>
      <c r="C92" s="122" t="s">
        <v>226</v>
      </c>
      <c r="D92" s="122" t="s">
        <v>288</v>
      </c>
      <c r="E92" s="122" t="s">
        <v>457</v>
      </c>
      <c r="F92" s="122" t="s">
        <v>506</v>
      </c>
      <c r="G92" s="122" t="s">
        <v>446</v>
      </c>
      <c r="H92" s="122" t="s">
        <v>446</v>
      </c>
      <c r="I92" s="122" t="s">
        <v>446</v>
      </c>
    </row>
    <row r="93" spans="2:15">
      <c r="B93" s="122" t="s">
        <v>225</v>
      </c>
      <c r="C93" s="122" t="s">
        <v>226</v>
      </c>
      <c r="D93" s="122" t="s">
        <v>422</v>
      </c>
      <c r="E93" s="122" t="s">
        <v>457</v>
      </c>
      <c r="F93" s="122" t="s">
        <v>506</v>
      </c>
      <c r="G93" s="122" t="s">
        <v>446</v>
      </c>
      <c r="H93" s="122" t="s">
        <v>446</v>
      </c>
      <c r="I93" s="122" t="s">
        <v>446</v>
      </c>
    </row>
    <row r="94" spans="2:15">
      <c r="B94" s="122" t="s">
        <v>225</v>
      </c>
      <c r="C94" s="122" t="s">
        <v>226</v>
      </c>
      <c r="D94" s="122" t="s">
        <v>546</v>
      </c>
      <c r="E94" s="122" t="s">
        <v>457</v>
      </c>
      <c r="F94" s="122" t="s">
        <v>506</v>
      </c>
      <c r="G94" s="122" t="s">
        <v>446</v>
      </c>
      <c r="H94" s="122" t="s">
        <v>446</v>
      </c>
      <c r="I94" s="122" t="s">
        <v>446</v>
      </c>
    </row>
    <row r="95" spans="2:15">
      <c r="B95" s="122" t="s">
        <v>225</v>
      </c>
      <c r="C95" s="122" t="s">
        <v>226</v>
      </c>
      <c r="D95" s="122" t="s">
        <v>541</v>
      </c>
      <c r="E95" s="122" t="s">
        <v>457</v>
      </c>
      <c r="F95" s="122" t="s">
        <v>506</v>
      </c>
      <c r="G95" s="122" t="s">
        <v>446</v>
      </c>
      <c r="H95" s="122" t="s">
        <v>446</v>
      </c>
      <c r="I95" s="122" t="s">
        <v>446</v>
      </c>
    </row>
    <row r="96" spans="2:15">
      <c r="B96" s="122" t="s">
        <v>225</v>
      </c>
      <c r="C96" s="122" t="s">
        <v>226</v>
      </c>
      <c r="D96" s="122" t="s">
        <v>428</v>
      </c>
      <c r="E96" s="122" t="s">
        <v>442</v>
      </c>
      <c r="F96" s="122" t="s">
        <v>506</v>
      </c>
      <c r="G96" s="122" t="s">
        <v>446</v>
      </c>
      <c r="H96" s="122" t="s">
        <v>446</v>
      </c>
      <c r="I96" s="122" t="s">
        <v>538</v>
      </c>
    </row>
    <row r="97" spans="2:11">
      <c r="B97" s="122" t="s">
        <v>225</v>
      </c>
      <c r="C97" s="122" t="s">
        <v>226</v>
      </c>
      <c r="D97" s="122" t="s">
        <v>547</v>
      </c>
      <c r="E97" s="122" t="s">
        <v>457</v>
      </c>
      <c r="F97" s="122" t="s">
        <v>506</v>
      </c>
      <c r="G97" s="122" t="s">
        <v>512</v>
      </c>
      <c r="H97" s="122" t="s">
        <v>446</v>
      </c>
      <c r="I97" s="122" t="s">
        <v>446</v>
      </c>
    </row>
    <row r="98" spans="2:11">
      <c r="B98" s="122" t="s">
        <v>225</v>
      </c>
      <c r="C98" s="122" t="s">
        <v>226</v>
      </c>
      <c r="D98" s="122" t="s">
        <v>548</v>
      </c>
      <c r="E98" s="122" t="s">
        <v>457</v>
      </c>
      <c r="F98" s="122" t="s">
        <v>506</v>
      </c>
      <c r="G98" s="122" t="s">
        <v>512</v>
      </c>
      <c r="H98" s="122" t="s">
        <v>446</v>
      </c>
      <c r="I98" s="122" t="s">
        <v>446</v>
      </c>
    </row>
    <row r="99" spans="2:11">
      <c r="B99" s="122" t="s">
        <v>225</v>
      </c>
      <c r="C99" s="122" t="s">
        <v>226</v>
      </c>
      <c r="D99" s="122" t="s">
        <v>549</v>
      </c>
      <c r="E99" s="122" t="s">
        <v>457</v>
      </c>
      <c r="F99" s="122" t="s">
        <v>506</v>
      </c>
      <c r="G99" s="122" t="s">
        <v>539</v>
      </c>
      <c r="H99" s="122" t="s">
        <v>512</v>
      </c>
      <c r="I99" s="122" t="s">
        <v>446</v>
      </c>
    </row>
    <row r="100" spans="2:11">
      <c r="B100" s="122" t="s">
        <v>225</v>
      </c>
      <c r="C100" s="122" t="s">
        <v>226</v>
      </c>
      <c r="D100" s="122" t="s">
        <v>550</v>
      </c>
      <c r="E100" s="122" t="s">
        <v>457</v>
      </c>
      <c r="F100" s="122" t="s">
        <v>506</v>
      </c>
      <c r="G100" s="122" t="s">
        <v>512</v>
      </c>
      <c r="H100" s="122" t="s">
        <v>446</v>
      </c>
      <c r="I100" s="122" t="s">
        <v>446</v>
      </c>
    </row>
    <row r="101" spans="2:11">
      <c r="B101" s="122" t="s">
        <v>225</v>
      </c>
      <c r="C101" s="122" t="s">
        <v>60</v>
      </c>
      <c r="D101" s="122" t="s">
        <v>551</v>
      </c>
      <c r="E101" s="122" t="s">
        <v>457</v>
      </c>
      <c r="F101" s="122" t="s">
        <v>506</v>
      </c>
      <c r="G101" s="122" t="s">
        <v>535</v>
      </c>
      <c r="H101" s="122" t="s">
        <v>535</v>
      </c>
      <c r="I101" s="122" t="s">
        <v>446</v>
      </c>
    </row>
    <row r="102" spans="2:11">
      <c r="B102" s="122" t="s">
        <v>552</v>
      </c>
      <c r="C102" s="122" t="s">
        <v>553</v>
      </c>
      <c r="D102" s="122" t="s">
        <v>554</v>
      </c>
      <c r="E102" s="122" t="s">
        <v>457</v>
      </c>
      <c r="F102" s="122" t="s">
        <v>555</v>
      </c>
      <c r="G102" s="122" t="s">
        <v>556</v>
      </c>
      <c r="H102" s="122" t="s">
        <v>446</v>
      </c>
      <c r="I102" s="122" t="s">
        <v>512</v>
      </c>
    </row>
    <row r="103" spans="2:11">
      <c r="B103" s="122" t="s">
        <v>552</v>
      </c>
      <c r="C103" s="122" t="s">
        <v>553</v>
      </c>
      <c r="D103" s="122" t="s">
        <v>557</v>
      </c>
      <c r="E103" s="122" t="s">
        <v>457</v>
      </c>
      <c r="F103" s="122" t="s">
        <v>555</v>
      </c>
      <c r="G103" s="122" t="s">
        <v>556</v>
      </c>
      <c r="H103" s="122" t="s">
        <v>446</v>
      </c>
      <c r="I103" s="122" t="s">
        <v>512</v>
      </c>
    </row>
    <row r="104" spans="2:11">
      <c r="B104" s="122" t="s">
        <v>552</v>
      </c>
      <c r="C104" s="122" t="s">
        <v>553</v>
      </c>
      <c r="D104" s="122" t="s">
        <v>558</v>
      </c>
      <c r="E104" s="122" t="s">
        <v>457</v>
      </c>
      <c r="F104" s="122" t="s">
        <v>555</v>
      </c>
      <c r="G104" s="122" t="s">
        <v>556</v>
      </c>
      <c r="H104" s="122" t="s">
        <v>446</v>
      </c>
      <c r="I104" s="122" t="s">
        <v>512</v>
      </c>
    </row>
    <row r="105" spans="2:11">
      <c r="B105" s="122" t="s">
        <v>559</v>
      </c>
      <c r="C105" s="122" t="s">
        <v>34</v>
      </c>
      <c r="D105" s="122" t="s">
        <v>560</v>
      </c>
      <c r="E105" s="122" t="s">
        <v>442</v>
      </c>
      <c r="F105" s="123">
        <v>0.61</v>
      </c>
      <c r="G105" s="122" t="s">
        <v>525</v>
      </c>
      <c r="H105" s="122" t="s">
        <v>561</v>
      </c>
      <c r="I105" s="122" t="s">
        <v>562</v>
      </c>
    </row>
    <row r="106" spans="2:11">
      <c r="B106" s="122" t="s">
        <v>559</v>
      </c>
      <c r="C106" s="122" t="s">
        <v>34</v>
      </c>
      <c r="D106" s="122" t="s">
        <v>560</v>
      </c>
      <c r="E106" s="122" t="s">
        <v>442</v>
      </c>
      <c r="F106" s="123">
        <v>0.61</v>
      </c>
      <c r="G106" s="122" t="s">
        <v>525</v>
      </c>
      <c r="H106" s="122" t="s">
        <v>561</v>
      </c>
      <c r="I106" s="122" t="s">
        <v>562</v>
      </c>
      <c r="K106" s="123"/>
    </row>
    <row r="107" spans="2:11">
      <c r="B107" s="122" t="s">
        <v>559</v>
      </c>
      <c r="C107" s="122" t="s">
        <v>34</v>
      </c>
      <c r="D107" s="122" t="s">
        <v>139</v>
      </c>
      <c r="E107" s="122" t="s">
        <v>442</v>
      </c>
      <c r="F107" s="123">
        <v>0.66</v>
      </c>
      <c r="G107" s="122" t="s">
        <v>525</v>
      </c>
      <c r="H107" s="122" t="s">
        <v>563</v>
      </c>
      <c r="I107" s="122" t="s">
        <v>525</v>
      </c>
    </row>
    <row r="108" spans="2:11">
      <c r="B108" s="122" t="s">
        <v>559</v>
      </c>
      <c r="C108" s="122" t="s">
        <v>34</v>
      </c>
      <c r="D108" s="122" t="s">
        <v>564</v>
      </c>
      <c r="E108" s="122" t="s">
        <v>442</v>
      </c>
      <c r="F108" s="123">
        <v>0.66</v>
      </c>
      <c r="G108" s="122" t="s">
        <v>525</v>
      </c>
      <c r="H108" s="122" t="s">
        <v>563</v>
      </c>
      <c r="I108" s="122" t="s">
        <v>525</v>
      </c>
    </row>
    <row r="109" spans="2:11">
      <c r="B109" s="122" t="s">
        <v>559</v>
      </c>
      <c r="C109" s="122" t="s">
        <v>34</v>
      </c>
      <c r="D109" s="122" t="s">
        <v>565</v>
      </c>
      <c r="E109" s="122" t="s">
        <v>442</v>
      </c>
      <c r="F109" s="123">
        <v>0.6</v>
      </c>
      <c r="G109" s="122" t="s">
        <v>525</v>
      </c>
      <c r="H109" s="122" t="s">
        <v>444</v>
      </c>
      <c r="I109" s="122" t="s">
        <v>525</v>
      </c>
    </row>
    <row r="110" spans="2:11">
      <c r="B110" s="122" t="s">
        <v>559</v>
      </c>
      <c r="C110" s="122" t="s">
        <v>257</v>
      </c>
      <c r="D110" s="122" t="s">
        <v>566</v>
      </c>
      <c r="E110" s="122" t="s">
        <v>457</v>
      </c>
      <c r="F110" s="123">
        <v>0.11</v>
      </c>
      <c r="G110" s="122" t="s">
        <v>567</v>
      </c>
      <c r="H110" s="122" t="s">
        <v>567</v>
      </c>
      <c r="I110" s="122" t="s">
        <v>568</v>
      </c>
    </row>
    <row r="111" spans="2:11">
      <c r="B111" s="122" t="s">
        <v>559</v>
      </c>
      <c r="C111" s="122" t="s">
        <v>257</v>
      </c>
      <c r="D111" s="122" t="s">
        <v>277</v>
      </c>
      <c r="E111" s="122" t="s">
        <v>457</v>
      </c>
      <c r="F111" s="123">
        <v>0.03</v>
      </c>
      <c r="G111" s="122" t="s">
        <v>567</v>
      </c>
      <c r="H111" s="122" t="s">
        <v>567</v>
      </c>
      <c r="I111" s="122" t="s">
        <v>446</v>
      </c>
    </row>
    <row r="112" spans="2:11">
      <c r="B112" s="122" t="s">
        <v>559</v>
      </c>
      <c r="C112" s="122" t="s">
        <v>257</v>
      </c>
      <c r="D112" s="122" t="s">
        <v>272</v>
      </c>
      <c r="E112" s="122" t="s">
        <v>457</v>
      </c>
      <c r="F112" s="123">
        <v>0.03</v>
      </c>
      <c r="G112" s="122" t="s">
        <v>567</v>
      </c>
      <c r="H112" s="122" t="s">
        <v>567</v>
      </c>
      <c r="I112" s="122" t="s">
        <v>446</v>
      </c>
    </row>
    <row r="113" spans="2:9">
      <c r="B113" s="122" t="s">
        <v>559</v>
      </c>
      <c r="C113" s="122" t="s">
        <v>257</v>
      </c>
      <c r="D113" s="122" t="s">
        <v>278</v>
      </c>
      <c r="E113" s="122" t="s">
        <v>442</v>
      </c>
      <c r="F113" s="123">
        <v>0.02</v>
      </c>
      <c r="G113" s="122" t="s">
        <v>567</v>
      </c>
      <c r="H113" s="122" t="s">
        <v>567</v>
      </c>
      <c r="I113" s="122" t="s">
        <v>446</v>
      </c>
    </row>
    <row r="114" spans="2:9">
      <c r="B114" s="122" t="s">
        <v>559</v>
      </c>
      <c r="C114" s="122" t="s">
        <v>257</v>
      </c>
      <c r="D114" s="122" t="s">
        <v>569</v>
      </c>
      <c r="E114" s="122" t="s">
        <v>457</v>
      </c>
      <c r="F114" s="123">
        <v>0.01</v>
      </c>
      <c r="G114" s="122" t="s">
        <v>567</v>
      </c>
      <c r="H114" s="122" t="s">
        <v>567</v>
      </c>
      <c r="I114" s="122" t="s">
        <v>446</v>
      </c>
    </row>
    <row r="115" spans="2:9">
      <c r="B115" s="122" t="s">
        <v>559</v>
      </c>
      <c r="C115" s="122" t="s">
        <v>257</v>
      </c>
      <c r="D115" s="122" t="s">
        <v>570</v>
      </c>
      <c r="E115" s="122" t="s">
        <v>457</v>
      </c>
      <c r="F115" s="123">
        <v>0.01</v>
      </c>
      <c r="G115" s="122" t="s">
        <v>567</v>
      </c>
      <c r="H115" s="122" t="s">
        <v>567</v>
      </c>
      <c r="I115" s="122" t="s">
        <v>446</v>
      </c>
    </row>
    <row r="116" spans="2:9">
      <c r="B116" s="122" t="s">
        <v>559</v>
      </c>
      <c r="C116" s="122" t="s">
        <v>257</v>
      </c>
      <c r="D116" s="122" t="s">
        <v>571</v>
      </c>
      <c r="E116" s="122" t="s">
        <v>442</v>
      </c>
      <c r="F116" s="123">
        <v>0.01</v>
      </c>
      <c r="G116" s="122" t="s">
        <v>567</v>
      </c>
      <c r="H116" s="122" t="s">
        <v>567</v>
      </c>
      <c r="I116" s="122" t="s">
        <v>446</v>
      </c>
    </row>
    <row r="117" spans="2:9">
      <c r="B117" s="122" t="s">
        <v>559</v>
      </c>
      <c r="C117" s="122" t="s">
        <v>257</v>
      </c>
      <c r="D117" s="122" t="s">
        <v>572</v>
      </c>
      <c r="E117" s="122" t="s">
        <v>442</v>
      </c>
      <c r="F117" s="123">
        <v>0.01</v>
      </c>
      <c r="G117" s="122" t="s">
        <v>567</v>
      </c>
      <c r="H117" s="122" t="s">
        <v>567</v>
      </c>
      <c r="I117" s="122" t="s">
        <v>446</v>
      </c>
    </row>
    <row r="118" spans="2:9">
      <c r="B118" s="122" t="s">
        <v>24</v>
      </c>
      <c r="C118" s="122" t="s">
        <v>52</v>
      </c>
      <c r="D118" s="122" t="s">
        <v>121</v>
      </c>
      <c r="E118" s="122" t="s">
        <v>442</v>
      </c>
      <c r="F118" s="122" t="s">
        <v>532</v>
      </c>
      <c r="G118" s="122" t="s">
        <v>525</v>
      </c>
      <c r="H118" s="122" t="s">
        <v>525</v>
      </c>
      <c r="I118" s="122" t="s">
        <v>525</v>
      </c>
    </row>
    <row r="119" spans="2:9">
      <c r="B119" s="122" t="s">
        <v>24</v>
      </c>
      <c r="C119" s="122" t="s">
        <v>52</v>
      </c>
      <c r="D119" s="122" t="s">
        <v>573</v>
      </c>
      <c r="E119" s="122" t="s">
        <v>442</v>
      </c>
      <c r="F119" s="122" t="s">
        <v>532</v>
      </c>
      <c r="G119" s="122" t="s">
        <v>525</v>
      </c>
      <c r="H119" s="122" t="s">
        <v>525</v>
      </c>
      <c r="I119" s="122" t="s">
        <v>525</v>
      </c>
    </row>
    <row r="120" spans="2:9">
      <c r="B120" s="122" t="s">
        <v>24</v>
      </c>
      <c r="C120" s="122" t="s">
        <v>52</v>
      </c>
      <c r="D120" s="122" t="s">
        <v>190</v>
      </c>
      <c r="E120" s="122" t="s">
        <v>442</v>
      </c>
      <c r="F120" s="122" t="s">
        <v>524</v>
      </c>
      <c r="G120" s="122" t="s">
        <v>525</v>
      </c>
      <c r="H120" s="122" t="s">
        <v>574</v>
      </c>
      <c r="I120" s="122" t="s">
        <v>525</v>
      </c>
    </row>
    <row r="121" spans="2:9">
      <c r="B121" s="122" t="s">
        <v>24</v>
      </c>
      <c r="C121" s="122" t="s">
        <v>25</v>
      </c>
      <c r="D121" s="122" t="s">
        <v>575</v>
      </c>
      <c r="E121" s="122" t="s">
        <v>576</v>
      </c>
      <c r="F121" s="123">
        <v>0.3</v>
      </c>
      <c r="G121" s="122" t="s">
        <v>525</v>
      </c>
      <c r="H121" s="122" t="s">
        <v>577</v>
      </c>
      <c r="I121" s="122" t="s">
        <v>525</v>
      </c>
    </row>
    <row r="122" spans="2:9">
      <c r="B122" s="122" t="s">
        <v>24</v>
      </c>
      <c r="C122" s="122" t="s">
        <v>25</v>
      </c>
      <c r="D122" s="122" t="s">
        <v>210</v>
      </c>
      <c r="E122" s="122" t="s">
        <v>442</v>
      </c>
      <c r="F122" s="123">
        <v>0.4</v>
      </c>
      <c r="G122" s="122" t="s">
        <v>525</v>
      </c>
      <c r="H122" s="122" t="s">
        <v>578</v>
      </c>
    </row>
    <row r="123" spans="2:9">
      <c r="B123" s="122" t="s">
        <v>24</v>
      </c>
      <c r="C123" s="122" t="s">
        <v>25</v>
      </c>
      <c r="D123" s="122" t="s">
        <v>579</v>
      </c>
      <c r="E123" s="122" t="s">
        <v>576</v>
      </c>
      <c r="F123" s="123">
        <v>0.38</v>
      </c>
      <c r="G123" s="122" t="s">
        <v>525</v>
      </c>
      <c r="H123" s="122" t="s">
        <v>578</v>
      </c>
    </row>
    <row r="124" spans="2:9">
      <c r="B124" s="122" t="s">
        <v>24</v>
      </c>
      <c r="C124" s="122" t="s">
        <v>25</v>
      </c>
      <c r="D124" s="122" t="s">
        <v>580</v>
      </c>
      <c r="E124" s="122" t="s">
        <v>442</v>
      </c>
      <c r="F124" s="123">
        <v>0.23</v>
      </c>
      <c r="G124" s="122" t="s">
        <v>525</v>
      </c>
      <c r="H124" s="122" t="s">
        <v>581</v>
      </c>
      <c r="I124" s="122" t="s">
        <v>525</v>
      </c>
    </row>
    <row r="125" spans="2:9">
      <c r="B125" s="122" t="s">
        <v>24</v>
      </c>
      <c r="C125" s="122" t="s">
        <v>25</v>
      </c>
      <c r="D125" s="122" t="s">
        <v>575</v>
      </c>
      <c r="E125" s="122" t="s">
        <v>576</v>
      </c>
      <c r="F125" s="123">
        <v>0.3</v>
      </c>
      <c r="G125" s="122" t="s">
        <v>525</v>
      </c>
      <c r="H125" s="122" t="s">
        <v>578</v>
      </c>
    </row>
    <row r="126" spans="2:9">
      <c r="B126" s="122" t="s">
        <v>24</v>
      </c>
      <c r="C126" s="122" t="s">
        <v>52</v>
      </c>
      <c r="D126" s="122" t="s">
        <v>256</v>
      </c>
      <c r="E126" s="122" t="s">
        <v>442</v>
      </c>
      <c r="F126" s="122" t="s">
        <v>582</v>
      </c>
      <c r="G126" s="122" t="s">
        <v>583</v>
      </c>
      <c r="H126" s="122" t="s">
        <v>584</v>
      </c>
      <c r="I126" s="122" t="s">
        <v>525</v>
      </c>
    </row>
    <row r="127" spans="2:9">
      <c r="B127" s="122" t="s">
        <v>24</v>
      </c>
      <c r="C127" s="122" t="s">
        <v>25</v>
      </c>
      <c r="D127" s="122" t="s">
        <v>585</v>
      </c>
      <c r="E127" s="122" t="s">
        <v>442</v>
      </c>
      <c r="F127" s="123">
        <v>0.36</v>
      </c>
      <c r="G127" s="122" t="s">
        <v>583</v>
      </c>
      <c r="H127" s="122" t="s">
        <v>578</v>
      </c>
    </row>
    <row r="128" spans="2:9">
      <c r="B128" s="122" t="s">
        <v>24</v>
      </c>
      <c r="C128" s="122" t="s">
        <v>25</v>
      </c>
      <c r="D128" s="122" t="s">
        <v>586</v>
      </c>
      <c r="E128" s="122" t="s">
        <v>442</v>
      </c>
      <c r="G128" s="122" t="s">
        <v>525</v>
      </c>
      <c r="H128" s="122" t="s">
        <v>578</v>
      </c>
    </row>
    <row r="129" spans="2:9">
      <c r="B129" s="122" t="s">
        <v>24</v>
      </c>
      <c r="C129" s="122" t="s">
        <v>25</v>
      </c>
      <c r="D129" s="122" t="s">
        <v>587</v>
      </c>
      <c r="E129" s="122" t="s">
        <v>442</v>
      </c>
      <c r="G129" s="122" t="s">
        <v>525</v>
      </c>
      <c r="H129" s="122" t="s">
        <v>578</v>
      </c>
    </row>
    <row r="130" spans="2:9">
      <c r="B130" s="122" t="s">
        <v>24</v>
      </c>
      <c r="C130" s="122" t="s">
        <v>25</v>
      </c>
      <c r="D130" s="122" t="s">
        <v>588</v>
      </c>
      <c r="E130" s="122" t="s">
        <v>442</v>
      </c>
      <c r="G130" s="122" t="s">
        <v>525</v>
      </c>
      <c r="H130" s="122" t="s">
        <v>578</v>
      </c>
    </row>
    <row r="131" spans="2:9">
      <c r="B131" s="122" t="s">
        <v>24</v>
      </c>
      <c r="C131" s="122" t="s">
        <v>25</v>
      </c>
      <c r="D131" s="122" t="s">
        <v>589</v>
      </c>
      <c r="E131" s="122" t="s">
        <v>442</v>
      </c>
      <c r="G131" s="122" t="s">
        <v>525</v>
      </c>
      <c r="H131" s="122" t="s">
        <v>578</v>
      </c>
    </row>
    <row r="132" spans="2:9">
      <c r="B132" s="122" t="s">
        <v>24</v>
      </c>
      <c r="C132" s="122" t="s">
        <v>25</v>
      </c>
      <c r="D132" s="122" t="s">
        <v>590</v>
      </c>
      <c r="E132" s="122" t="s">
        <v>457</v>
      </c>
      <c r="G132" s="122" t="s">
        <v>525</v>
      </c>
      <c r="H132" s="122" t="s">
        <v>578</v>
      </c>
    </row>
    <row r="133" spans="2:9">
      <c r="B133" s="122" t="s">
        <v>24</v>
      </c>
      <c r="C133" s="122" t="s">
        <v>25</v>
      </c>
      <c r="D133" s="122" t="s">
        <v>591</v>
      </c>
      <c r="E133" s="122" t="s">
        <v>576</v>
      </c>
      <c r="G133" s="122" t="s">
        <v>525</v>
      </c>
      <c r="H133" s="122" t="s">
        <v>578</v>
      </c>
    </row>
    <row r="134" spans="2:9">
      <c r="B134" s="122" t="s">
        <v>24</v>
      </c>
      <c r="C134" s="122" t="s">
        <v>52</v>
      </c>
      <c r="D134" s="122" t="s">
        <v>53</v>
      </c>
      <c r="E134" s="122" t="s">
        <v>457</v>
      </c>
      <c r="G134" s="122" t="s">
        <v>525</v>
      </c>
      <c r="H134" s="122" t="s">
        <v>578</v>
      </c>
    </row>
    <row r="135" spans="2:9">
      <c r="B135" s="122" t="s">
        <v>24</v>
      </c>
      <c r="C135" s="122" t="s">
        <v>52</v>
      </c>
      <c r="D135" s="122" t="s">
        <v>592</v>
      </c>
      <c r="E135" s="122" t="s">
        <v>457</v>
      </c>
      <c r="G135" s="122" t="s">
        <v>525</v>
      </c>
      <c r="H135" s="122" t="s">
        <v>578</v>
      </c>
    </row>
    <row r="136" spans="2:9">
      <c r="B136" s="122" t="s">
        <v>24</v>
      </c>
      <c r="C136" s="122" t="s">
        <v>25</v>
      </c>
      <c r="D136" s="122" t="s">
        <v>593</v>
      </c>
      <c r="E136" s="122" t="s">
        <v>457</v>
      </c>
      <c r="G136" s="122" t="s">
        <v>583</v>
      </c>
      <c r="H136" s="122" t="s">
        <v>574</v>
      </c>
      <c r="I136" s="122" t="s">
        <v>525</v>
      </c>
    </row>
    <row r="137" spans="2:9">
      <c r="B137" s="122" t="s">
        <v>24</v>
      </c>
      <c r="C137" s="122" t="s">
        <v>25</v>
      </c>
      <c r="D137" s="122" t="s">
        <v>243</v>
      </c>
      <c r="E137" s="122" t="s">
        <v>442</v>
      </c>
      <c r="G137" s="122" t="s">
        <v>574</v>
      </c>
      <c r="H137" s="122" t="s">
        <v>578</v>
      </c>
    </row>
    <row r="138" spans="2:9">
      <c r="B138" s="122" t="s">
        <v>24</v>
      </c>
      <c r="C138" s="122" t="s">
        <v>25</v>
      </c>
      <c r="D138" s="122" t="s">
        <v>594</v>
      </c>
      <c r="E138" s="122" t="s">
        <v>442</v>
      </c>
      <c r="G138" s="122" t="s">
        <v>595</v>
      </c>
      <c r="H138" s="122" t="s">
        <v>578</v>
      </c>
    </row>
    <row r="139" spans="2:9">
      <c r="B139" s="122" t="s">
        <v>24</v>
      </c>
      <c r="C139" s="122" t="s">
        <v>25</v>
      </c>
      <c r="D139" s="122" t="s">
        <v>248</v>
      </c>
      <c r="E139" s="122" t="s">
        <v>442</v>
      </c>
      <c r="G139" s="122" t="s">
        <v>574</v>
      </c>
      <c r="H139" s="122" t="s">
        <v>578</v>
      </c>
    </row>
    <row r="140" spans="2:9">
      <c r="B140" s="122" t="s">
        <v>24</v>
      </c>
      <c r="C140" s="122" t="s">
        <v>25</v>
      </c>
      <c r="D140" s="122" t="s">
        <v>596</v>
      </c>
      <c r="E140" s="122" t="s">
        <v>442</v>
      </c>
      <c r="G140" s="122" t="s">
        <v>574</v>
      </c>
      <c r="H140" s="122" t="s">
        <v>578</v>
      </c>
    </row>
    <row r="141" spans="2:9">
      <c r="B141" s="122" t="s">
        <v>24</v>
      </c>
      <c r="C141" s="122" t="s">
        <v>25</v>
      </c>
      <c r="D141" s="122" t="s">
        <v>597</v>
      </c>
      <c r="E141" s="122" t="s">
        <v>576</v>
      </c>
      <c r="G141" s="122" t="s">
        <v>598</v>
      </c>
      <c r="H141" s="122" t="s">
        <v>578</v>
      </c>
    </row>
    <row r="142" spans="2:9">
      <c r="B142" s="94" t="s">
        <v>599</v>
      </c>
      <c r="C142" s="94" t="s">
        <v>40</v>
      </c>
      <c r="D142" s="94" t="s">
        <v>600</v>
      </c>
      <c r="E142" s="94"/>
      <c r="F142" s="134">
        <v>0.33</v>
      </c>
      <c r="G142" s="94" t="s">
        <v>525</v>
      </c>
      <c r="H142" s="94"/>
      <c r="I142" s="94"/>
    </row>
    <row r="143" spans="2:9">
      <c r="B143" s="94" t="s">
        <v>599</v>
      </c>
      <c r="C143" s="94" t="s">
        <v>40</v>
      </c>
      <c r="D143" s="94" t="s">
        <v>601</v>
      </c>
      <c r="E143" s="94"/>
      <c r="F143" s="134">
        <v>0.47</v>
      </c>
      <c r="G143" s="121" t="s">
        <v>525</v>
      </c>
      <c r="H143" s="94"/>
      <c r="I143" s="94"/>
    </row>
    <row r="144" spans="2:9">
      <c r="B144" s="94" t="s">
        <v>599</v>
      </c>
      <c r="C144" s="94" t="s">
        <v>40</v>
      </c>
      <c r="D144" s="94" t="s">
        <v>602</v>
      </c>
      <c r="E144" s="94"/>
      <c r="F144" s="134">
        <v>0.57999999999999996</v>
      </c>
      <c r="G144" s="121" t="s">
        <v>525</v>
      </c>
      <c r="H144" s="94"/>
      <c r="I144" s="94"/>
    </row>
    <row r="145" spans="2:9">
      <c r="B145" s="94" t="s">
        <v>599</v>
      </c>
      <c r="C145" s="94" t="s">
        <v>40</v>
      </c>
      <c r="D145" s="94" t="s">
        <v>254</v>
      </c>
      <c r="E145" s="94"/>
      <c r="F145" s="136">
        <v>0.3</v>
      </c>
      <c r="G145" s="94" t="s">
        <v>603</v>
      </c>
      <c r="H145" s="94" t="s">
        <v>444</v>
      </c>
      <c r="I145" s="94" t="s">
        <v>444</v>
      </c>
    </row>
    <row r="146" spans="2:9">
      <c r="B146" s="94" t="s">
        <v>599</v>
      </c>
      <c r="C146" s="94" t="s">
        <v>40</v>
      </c>
      <c r="D146" s="94" t="s">
        <v>189</v>
      </c>
      <c r="E146" s="94"/>
      <c r="F146" s="134">
        <v>0.33</v>
      </c>
      <c r="G146" s="94" t="s">
        <v>525</v>
      </c>
      <c r="H146" s="94"/>
      <c r="I146" s="94"/>
    </row>
    <row r="147" spans="2:9">
      <c r="B147" s="94" t="s">
        <v>599</v>
      </c>
      <c r="C147" s="94" t="s">
        <v>40</v>
      </c>
      <c r="D147" s="94" t="s">
        <v>604</v>
      </c>
      <c r="E147" s="94"/>
      <c r="F147" s="136">
        <v>0.39</v>
      </c>
      <c r="G147" s="94" t="s">
        <v>525</v>
      </c>
      <c r="H147" s="94" t="s">
        <v>444</v>
      </c>
      <c r="I147" s="94" t="s">
        <v>525</v>
      </c>
    </row>
    <row r="148" spans="2:9">
      <c r="B148" s="94" t="s">
        <v>599</v>
      </c>
      <c r="C148" s="94" t="s">
        <v>40</v>
      </c>
      <c r="D148" s="94" t="s">
        <v>605</v>
      </c>
      <c r="E148" s="94"/>
      <c r="F148" s="136">
        <v>0.33</v>
      </c>
      <c r="G148" s="94" t="s">
        <v>525</v>
      </c>
      <c r="H148" s="94" t="s">
        <v>525</v>
      </c>
      <c r="I148" s="94" t="s">
        <v>525</v>
      </c>
    </row>
    <row r="149" spans="2:9">
      <c r="B149" s="94" t="s">
        <v>599</v>
      </c>
      <c r="C149" s="94" t="s">
        <v>40</v>
      </c>
      <c r="D149" s="94" t="s">
        <v>606</v>
      </c>
      <c r="E149" s="94"/>
      <c r="F149" s="134">
        <v>0.33</v>
      </c>
      <c r="G149" s="94" t="s">
        <v>525</v>
      </c>
      <c r="H149" s="94" t="s">
        <v>444</v>
      </c>
      <c r="I149" s="94" t="s">
        <v>525</v>
      </c>
    </row>
    <row r="150" spans="2:9">
      <c r="B150" s="94" t="s">
        <v>599</v>
      </c>
      <c r="C150" s="94" t="s">
        <v>40</v>
      </c>
      <c r="D150" s="94" t="s">
        <v>607</v>
      </c>
      <c r="E150" s="94"/>
      <c r="F150" s="136">
        <v>0.5</v>
      </c>
      <c r="G150" s="94" t="s">
        <v>525</v>
      </c>
      <c r="H150" s="94" t="s">
        <v>525</v>
      </c>
      <c r="I150" s="94" t="s">
        <v>525</v>
      </c>
    </row>
    <row r="151" spans="2:9">
      <c r="B151" s="94" t="s">
        <v>599</v>
      </c>
      <c r="C151" s="94" t="s">
        <v>40</v>
      </c>
      <c r="D151" s="94" t="s">
        <v>608</v>
      </c>
      <c r="E151" s="94"/>
      <c r="F151" s="134">
        <v>0.4</v>
      </c>
      <c r="G151" s="94" t="s">
        <v>525</v>
      </c>
      <c r="H151" s="94"/>
      <c r="I151" s="94"/>
    </row>
    <row r="152" spans="2:9">
      <c r="B152" s="94" t="s">
        <v>599</v>
      </c>
      <c r="C152" s="94" t="s">
        <v>40</v>
      </c>
      <c r="D152" s="94" t="s">
        <v>58</v>
      </c>
      <c r="E152" s="121"/>
      <c r="F152" s="137">
        <v>0.45</v>
      </c>
      <c r="G152" s="94" t="s">
        <v>525</v>
      </c>
      <c r="H152" s="94"/>
      <c r="I152" s="94"/>
    </row>
    <row r="153" spans="2:9">
      <c r="B153" s="94" t="s">
        <v>599</v>
      </c>
      <c r="C153" s="94" t="s">
        <v>40</v>
      </c>
      <c r="D153" s="94" t="s">
        <v>609</v>
      </c>
      <c r="E153" s="94"/>
      <c r="F153" s="136">
        <v>0.33</v>
      </c>
      <c r="G153" s="94" t="s">
        <v>525</v>
      </c>
      <c r="H153" s="94" t="s">
        <v>525</v>
      </c>
      <c r="I153" s="94" t="s">
        <v>525</v>
      </c>
    </row>
    <row r="154" spans="2:9">
      <c r="B154" s="94" t="s">
        <v>599</v>
      </c>
      <c r="C154" s="94" t="s">
        <v>40</v>
      </c>
      <c r="D154" s="94" t="s">
        <v>610</v>
      </c>
      <c r="E154" s="94"/>
      <c r="F154" s="137">
        <v>0.49</v>
      </c>
      <c r="G154" s="94" t="s">
        <v>525</v>
      </c>
      <c r="H154" s="94"/>
      <c r="I154" s="94"/>
    </row>
    <row r="155" spans="2:9">
      <c r="B155" s="94" t="s">
        <v>599</v>
      </c>
      <c r="C155" s="94" t="s">
        <v>40</v>
      </c>
      <c r="D155" s="94" t="s">
        <v>611</v>
      </c>
      <c r="E155" s="94"/>
      <c r="F155" s="138">
        <v>0.63</v>
      </c>
      <c r="G155" s="94" t="s">
        <v>525</v>
      </c>
      <c r="H155" s="94"/>
      <c r="I155" s="94"/>
    </row>
    <row r="156" spans="2:9">
      <c r="B156" s="94" t="s">
        <v>599</v>
      </c>
      <c r="C156" s="94" t="s">
        <v>183</v>
      </c>
      <c r="D156" s="94" t="s">
        <v>612</v>
      </c>
      <c r="E156" s="94"/>
      <c r="F156" s="136">
        <v>0.03</v>
      </c>
      <c r="G156" s="94" t="s">
        <v>525</v>
      </c>
      <c r="H156" s="94" t="s">
        <v>613</v>
      </c>
      <c r="I156" s="94" t="s">
        <v>444</v>
      </c>
    </row>
    <row r="157" spans="2:9">
      <c r="B157" s="94" t="s">
        <v>599</v>
      </c>
      <c r="C157" s="94" t="s">
        <v>183</v>
      </c>
      <c r="D157" s="94" t="s">
        <v>614</v>
      </c>
      <c r="E157" s="94"/>
      <c r="F157" s="136">
        <v>0.06</v>
      </c>
      <c r="G157" s="94" t="s">
        <v>525</v>
      </c>
      <c r="H157" s="94" t="s">
        <v>444</v>
      </c>
      <c r="I157" s="94" t="s">
        <v>615</v>
      </c>
    </row>
    <row r="158" spans="2:9">
      <c r="B158" s="94" t="s">
        <v>599</v>
      </c>
      <c r="C158" s="94" t="s">
        <v>183</v>
      </c>
      <c r="D158" s="94" t="s">
        <v>616</v>
      </c>
      <c r="E158" s="94"/>
      <c r="F158" s="136">
        <v>0.06</v>
      </c>
      <c r="G158" s="94" t="s">
        <v>525</v>
      </c>
      <c r="H158" s="94" t="s">
        <v>444</v>
      </c>
      <c r="I158" s="94" t="s">
        <v>615</v>
      </c>
    </row>
    <row r="159" spans="2:9">
      <c r="B159" s="94" t="s">
        <v>599</v>
      </c>
      <c r="C159" s="94" t="s">
        <v>183</v>
      </c>
      <c r="D159" s="94" t="s">
        <v>617</v>
      </c>
      <c r="E159" s="94"/>
      <c r="F159" s="136">
        <v>0.06</v>
      </c>
      <c r="G159" s="94" t="s">
        <v>525</v>
      </c>
      <c r="H159" s="94"/>
      <c r="I159" s="94"/>
    </row>
    <row r="160" spans="2:9">
      <c r="B160" s="94" t="s">
        <v>599</v>
      </c>
      <c r="C160" s="94" t="s">
        <v>183</v>
      </c>
      <c r="D160" s="94" t="s">
        <v>184</v>
      </c>
      <c r="E160" s="94"/>
      <c r="F160" s="136">
        <v>0.39</v>
      </c>
      <c r="G160" s="94" t="s">
        <v>525</v>
      </c>
      <c r="H160" s="94" t="s">
        <v>444</v>
      </c>
      <c r="I160" s="94" t="s">
        <v>525</v>
      </c>
    </row>
    <row r="161" spans="2:9">
      <c r="B161" s="94" t="s">
        <v>599</v>
      </c>
      <c r="C161" s="94" t="s">
        <v>183</v>
      </c>
      <c r="D161" s="94" t="s">
        <v>618</v>
      </c>
      <c r="E161" s="94"/>
      <c r="F161" s="94"/>
      <c r="G161" s="94"/>
      <c r="H161" s="94"/>
      <c r="I161" s="94"/>
    </row>
    <row r="162" spans="2:9">
      <c r="B162" s="94" t="s">
        <v>599</v>
      </c>
      <c r="C162" s="94" t="s">
        <v>183</v>
      </c>
      <c r="D162" s="94" t="s">
        <v>619</v>
      </c>
      <c r="E162" s="94"/>
      <c r="F162" s="94"/>
      <c r="G162" s="94"/>
      <c r="H162" s="94"/>
      <c r="I162" s="94"/>
    </row>
    <row r="163" spans="2:9">
      <c r="B163" s="94" t="s">
        <v>599</v>
      </c>
      <c r="C163" s="94" t="s">
        <v>42</v>
      </c>
      <c r="D163" s="94" t="s">
        <v>241</v>
      </c>
      <c r="E163" s="94"/>
      <c r="F163" s="136">
        <v>0.3</v>
      </c>
      <c r="G163" s="94" t="s">
        <v>444</v>
      </c>
      <c r="H163" s="94" t="s">
        <v>444</v>
      </c>
      <c r="I163" s="94" t="s">
        <v>525</v>
      </c>
    </row>
    <row r="164" spans="2:9">
      <c r="B164" s="94" t="s">
        <v>599</v>
      </c>
      <c r="C164" s="94" t="s">
        <v>42</v>
      </c>
      <c r="D164" s="94" t="s">
        <v>620</v>
      </c>
      <c r="E164" s="94"/>
      <c r="F164" s="134">
        <v>0.39</v>
      </c>
      <c r="G164" s="121" t="s">
        <v>525</v>
      </c>
      <c r="H164" s="94"/>
      <c r="I164" s="94"/>
    </row>
    <row r="165" spans="2:9">
      <c r="B165" s="94" t="s">
        <v>599</v>
      </c>
      <c r="C165" s="94" t="s">
        <v>42</v>
      </c>
      <c r="D165" s="94" t="s">
        <v>621</v>
      </c>
      <c r="E165" s="94"/>
      <c r="F165" s="134">
        <v>0.39</v>
      </c>
      <c r="G165" s="94" t="s">
        <v>525</v>
      </c>
      <c r="H165" s="94"/>
      <c r="I165" s="94"/>
    </row>
    <row r="166" spans="2:9">
      <c r="B166" s="94" t="s">
        <v>599</v>
      </c>
      <c r="C166" s="94" t="s">
        <v>42</v>
      </c>
      <c r="D166" s="94" t="s">
        <v>622</v>
      </c>
      <c r="E166" s="94"/>
      <c r="F166" s="136">
        <v>0.33</v>
      </c>
      <c r="G166" s="94" t="s">
        <v>444</v>
      </c>
      <c r="H166" s="94" t="s">
        <v>525</v>
      </c>
      <c r="I166" s="94" t="s">
        <v>525</v>
      </c>
    </row>
    <row r="167" spans="2:9">
      <c r="B167" s="94" t="s">
        <v>599</v>
      </c>
      <c r="C167" s="94" t="s">
        <v>42</v>
      </c>
      <c r="D167" s="94" t="s">
        <v>623</v>
      </c>
      <c r="E167" s="94"/>
      <c r="F167" s="134">
        <v>0.39</v>
      </c>
      <c r="G167" s="94"/>
      <c r="H167" s="94"/>
      <c r="I167" s="94"/>
    </row>
    <row r="168" spans="2:9">
      <c r="B168" s="94" t="s">
        <v>599</v>
      </c>
      <c r="C168" s="94" t="s">
        <v>42</v>
      </c>
      <c r="D168" s="94" t="s">
        <v>624</v>
      </c>
      <c r="E168" s="94"/>
      <c r="F168" s="134">
        <v>0.49</v>
      </c>
      <c r="G168" s="94" t="s">
        <v>525</v>
      </c>
      <c r="H168" s="94"/>
      <c r="I168" s="94"/>
    </row>
    <row r="169" spans="2:9">
      <c r="B169" s="94" t="s">
        <v>599</v>
      </c>
      <c r="C169" s="94" t="s">
        <v>42</v>
      </c>
      <c r="D169" s="94" t="s">
        <v>625</v>
      </c>
      <c r="E169" s="94"/>
      <c r="F169" s="94"/>
      <c r="G169" s="94"/>
      <c r="H169" s="94"/>
      <c r="I169" s="94"/>
    </row>
    <row r="170" spans="2:9">
      <c r="B170" s="94" t="s">
        <v>599</v>
      </c>
      <c r="C170" s="94" t="s">
        <v>72</v>
      </c>
      <c r="D170" s="94" t="s">
        <v>85</v>
      </c>
      <c r="E170" s="94"/>
      <c r="F170" s="134">
        <v>0.33</v>
      </c>
      <c r="G170" s="94" t="s">
        <v>525</v>
      </c>
      <c r="H170" s="94"/>
      <c r="I170" s="94"/>
    </row>
    <row r="171" spans="2:9">
      <c r="B171" s="94" t="s">
        <v>599</v>
      </c>
      <c r="C171" s="94" t="s">
        <v>72</v>
      </c>
      <c r="D171" s="94" t="s">
        <v>626</v>
      </c>
      <c r="E171" s="94"/>
      <c r="F171" s="134">
        <v>0.33</v>
      </c>
      <c r="G171" s="94" t="s">
        <v>525</v>
      </c>
      <c r="H171" s="94"/>
      <c r="I171" s="94"/>
    </row>
    <row r="172" spans="2:9">
      <c r="B172" s="94" t="s">
        <v>599</v>
      </c>
      <c r="C172" s="94" t="s">
        <v>72</v>
      </c>
      <c r="D172" s="94" t="s">
        <v>105</v>
      </c>
      <c r="E172" s="94"/>
      <c r="F172" s="134">
        <v>0.39</v>
      </c>
      <c r="G172" s="121" t="s">
        <v>525</v>
      </c>
      <c r="H172" s="94"/>
      <c r="I172" s="94"/>
    </row>
    <row r="173" spans="2:9">
      <c r="B173" s="94" t="s">
        <v>599</v>
      </c>
      <c r="C173" s="94" t="s">
        <v>72</v>
      </c>
      <c r="D173" s="94" t="s">
        <v>104</v>
      </c>
      <c r="E173" s="94"/>
      <c r="F173" s="134">
        <v>0.39</v>
      </c>
      <c r="G173" s="121" t="s">
        <v>525</v>
      </c>
      <c r="H173" s="94"/>
      <c r="I173" s="94"/>
    </row>
    <row r="174" spans="2:9">
      <c r="B174" s="94" t="s">
        <v>599</v>
      </c>
      <c r="C174" s="94" t="s">
        <v>72</v>
      </c>
      <c r="D174" s="94" t="s">
        <v>73</v>
      </c>
      <c r="E174" s="94"/>
      <c r="F174" s="136">
        <v>0.4</v>
      </c>
      <c r="G174" s="94" t="s">
        <v>525</v>
      </c>
      <c r="H174" s="94" t="s">
        <v>525</v>
      </c>
      <c r="I174" s="94" t="s">
        <v>525</v>
      </c>
    </row>
    <row r="175" spans="2:9">
      <c r="B175" s="94" t="s">
        <v>599</v>
      </c>
      <c r="C175" s="94" t="s">
        <v>72</v>
      </c>
      <c r="D175" s="94" t="s">
        <v>82</v>
      </c>
      <c r="E175" s="94"/>
      <c r="F175" s="134">
        <v>0.39</v>
      </c>
      <c r="G175" s="94" t="s">
        <v>525</v>
      </c>
      <c r="H175" s="94"/>
      <c r="I175" s="94"/>
    </row>
    <row r="176" spans="2:9">
      <c r="B176" s="94" t="s">
        <v>599</v>
      </c>
      <c r="C176" s="94" t="s">
        <v>72</v>
      </c>
      <c r="D176" s="94" t="s">
        <v>627</v>
      </c>
      <c r="E176" s="94"/>
      <c r="F176" s="94"/>
      <c r="G176" s="94"/>
      <c r="H176" s="94"/>
      <c r="I176" s="94"/>
    </row>
    <row r="177" spans="2:9">
      <c r="B177" s="94" t="s">
        <v>599</v>
      </c>
      <c r="C177" s="94" t="s">
        <v>72</v>
      </c>
      <c r="D177" s="94" t="s">
        <v>83</v>
      </c>
      <c r="E177" s="94"/>
      <c r="F177" s="134">
        <v>0.39</v>
      </c>
      <c r="G177" s="94" t="s">
        <v>525</v>
      </c>
      <c r="H177" s="94"/>
      <c r="I177" s="94"/>
    </row>
    <row r="178" spans="2:9">
      <c r="B178" s="94" t="s">
        <v>599</v>
      </c>
      <c r="C178" s="94" t="s">
        <v>72</v>
      </c>
      <c r="D178" s="94" t="s">
        <v>628</v>
      </c>
      <c r="E178" s="94"/>
      <c r="F178" s="94"/>
      <c r="G178" s="94"/>
      <c r="H178" s="94"/>
      <c r="I178" s="94"/>
    </row>
    <row r="179" spans="2:9">
      <c r="B179" s="122" t="s">
        <v>629</v>
      </c>
      <c r="C179" s="122" t="s">
        <v>30</v>
      </c>
      <c r="D179" s="122" t="s">
        <v>630</v>
      </c>
      <c r="E179" s="122" t="s">
        <v>457</v>
      </c>
      <c r="F179" s="122" t="s">
        <v>631</v>
      </c>
      <c r="G179" s="122" t="s">
        <v>525</v>
      </c>
      <c r="H179" s="122" t="s">
        <v>525</v>
      </c>
      <c r="I179" s="122" t="s">
        <v>525</v>
      </c>
    </row>
    <row r="180" spans="2:9">
      <c r="B180" s="122" t="s">
        <v>632</v>
      </c>
      <c r="C180" s="122" t="s">
        <v>30</v>
      </c>
      <c r="D180" s="122" t="s">
        <v>31</v>
      </c>
      <c r="E180" s="122" t="s">
        <v>442</v>
      </c>
      <c r="F180" s="122" t="s">
        <v>633</v>
      </c>
      <c r="G180" s="122" t="s">
        <v>525</v>
      </c>
      <c r="H180" s="122" t="s">
        <v>525</v>
      </c>
      <c r="I180" s="122" t="s">
        <v>525</v>
      </c>
    </row>
    <row r="181" spans="2:9">
      <c r="B181" s="122" t="s">
        <v>632</v>
      </c>
      <c r="C181" s="122" t="s">
        <v>63</v>
      </c>
      <c r="D181" s="122" t="s">
        <v>634</v>
      </c>
      <c r="E181" s="122" t="s">
        <v>442</v>
      </c>
      <c r="F181" s="122" t="s">
        <v>635</v>
      </c>
      <c r="G181" s="122" t="s">
        <v>525</v>
      </c>
      <c r="H181" s="122" t="s">
        <v>525</v>
      </c>
      <c r="I181" s="122" t="s">
        <v>525</v>
      </c>
    </row>
    <row r="182" spans="2:9">
      <c r="B182" s="122" t="s">
        <v>632</v>
      </c>
      <c r="C182" s="122" t="s">
        <v>30</v>
      </c>
      <c r="D182" s="122" t="s">
        <v>636</v>
      </c>
      <c r="E182" s="122" t="s">
        <v>442</v>
      </c>
      <c r="F182" s="122" t="s">
        <v>635</v>
      </c>
      <c r="G182" s="122" t="s">
        <v>525</v>
      </c>
      <c r="H182" s="122" t="s">
        <v>525</v>
      </c>
      <c r="I182" s="122" t="s">
        <v>525</v>
      </c>
    </row>
    <row r="183" spans="2:9">
      <c r="B183" s="122" t="s">
        <v>632</v>
      </c>
      <c r="C183" s="122" t="s">
        <v>63</v>
      </c>
      <c r="D183" s="122" t="s">
        <v>637</v>
      </c>
      <c r="E183" s="122" t="s">
        <v>442</v>
      </c>
      <c r="F183" s="122" t="s">
        <v>631</v>
      </c>
      <c r="G183" s="122" t="s">
        <v>525</v>
      </c>
      <c r="H183" s="122" t="s">
        <v>525</v>
      </c>
      <c r="I183" s="122" t="s">
        <v>525</v>
      </c>
    </row>
    <row r="184" spans="2:9">
      <c r="B184" s="122" t="s">
        <v>632</v>
      </c>
      <c r="C184" s="122" t="s">
        <v>63</v>
      </c>
      <c r="D184" s="122" t="s">
        <v>638</v>
      </c>
      <c r="E184" s="122" t="s">
        <v>442</v>
      </c>
      <c r="F184" s="122" t="s">
        <v>631</v>
      </c>
      <c r="G184" s="122" t="s">
        <v>525</v>
      </c>
      <c r="H184" s="122" t="s">
        <v>525</v>
      </c>
      <c r="I184" s="122" t="s">
        <v>525</v>
      </c>
    </row>
    <row r="185" spans="2:9">
      <c r="B185" s="122" t="s">
        <v>632</v>
      </c>
      <c r="C185" s="122" t="s">
        <v>63</v>
      </c>
      <c r="D185" s="122" t="s">
        <v>639</v>
      </c>
      <c r="E185" s="122" t="s">
        <v>442</v>
      </c>
      <c r="F185" s="122" t="s">
        <v>631</v>
      </c>
      <c r="G185" s="122" t="s">
        <v>525</v>
      </c>
      <c r="H185" s="122" t="s">
        <v>525</v>
      </c>
      <c r="I185" s="122" t="s">
        <v>525</v>
      </c>
    </row>
    <row r="186" spans="2:9">
      <c r="B186" s="122" t="s">
        <v>632</v>
      </c>
      <c r="C186" s="122" t="s">
        <v>63</v>
      </c>
      <c r="D186" s="122" t="s">
        <v>640</v>
      </c>
      <c r="E186" s="122" t="s">
        <v>442</v>
      </c>
      <c r="F186" s="122" t="s">
        <v>631</v>
      </c>
      <c r="G186" s="122" t="s">
        <v>525</v>
      </c>
      <c r="H186" s="122" t="s">
        <v>525</v>
      </c>
      <c r="I186" s="122" t="s">
        <v>525</v>
      </c>
    </row>
    <row r="187" spans="2:9">
      <c r="B187" s="122" t="s">
        <v>632</v>
      </c>
      <c r="C187" s="122" t="s">
        <v>30</v>
      </c>
      <c r="D187" s="122" t="s">
        <v>641</v>
      </c>
      <c r="E187" s="122" t="s">
        <v>576</v>
      </c>
      <c r="F187" s="122" t="s">
        <v>631</v>
      </c>
      <c r="G187" s="122" t="s">
        <v>525</v>
      </c>
      <c r="H187" s="122" t="s">
        <v>525</v>
      </c>
      <c r="I187" s="122" t="s">
        <v>525</v>
      </c>
    </row>
    <row r="188" spans="2:9">
      <c r="B188" s="122" t="s">
        <v>632</v>
      </c>
      <c r="C188" s="122" t="s">
        <v>63</v>
      </c>
      <c r="D188" s="122" t="s">
        <v>81</v>
      </c>
      <c r="E188" s="122" t="s">
        <v>457</v>
      </c>
      <c r="F188" s="122" t="s">
        <v>631</v>
      </c>
      <c r="G188" s="122" t="s">
        <v>525</v>
      </c>
      <c r="H188" s="122" t="s">
        <v>525</v>
      </c>
      <c r="I188" s="122" t="s">
        <v>525</v>
      </c>
    </row>
    <row r="189" spans="2:9">
      <c r="B189" s="122" t="s">
        <v>632</v>
      </c>
      <c r="C189" s="122" t="s">
        <v>63</v>
      </c>
      <c r="D189" s="122" t="s">
        <v>642</v>
      </c>
      <c r="E189" s="122" t="s">
        <v>457</v>
      </c>
      <c r="F189" s="122" t="s">
        <v>631</v>
      </c>
      <c r="G189" s="122" t="s">
        <v>525</v>
      </c>
      <c r="H189" s="122" t="s">
        <v>525</v>
      </c>
      <c r="I189" s="122" t="s">
        <v>525</v>
      </c>
    </row>
    <row r="190" spans="2:9">
      <c r="B190" s="122" t="s">
        <v>632</v>
      </c>
      <c r="C190" s="122" t="s">
        <v>63</v>
      </c>
      <c r="D190" s="122" t="s">
        <v>643</v>
      </c>
      <c r="E190" s="122" t="s">
        <v>457</v>
      </c>
      <c r="F190" s="122" t="s">
        <v>631</v>
      </c>
      <c r="G190" s="122" t="s">
        <v>525</v>
      </c>
      <c r="H190" s="122" t="s">
        <v>525</v>
      </c>
      <c r="I190" s="122" t="s">
        <v>525</v>
      </c>
    </row>
    <row r="191" spans="2:9">
      <c r="B191" s="122" t="s">
        <v>632</v>
      </c>
      <c r="C191" s="122" t="s">
        <v>63</v>
      </c>
      <c r="D191" s="122" t="s">
        <v>644</v>
      </c>
      <c r="E191" s="122" t="s">
        <v>457</v>
      </c>
      <c r="F191" s="122" t="s">
        <v>631</v>
      </c>
      <c r="G191" s="122" t="s">
        <v>525</v>
      </c>
      <c r="H191" s="122" t="s">
        <v>525</v>
      </c>
      <c r="I191" s="122" t="s">
        <v>525</v>
      </c>
    </row>
    <row r="192" spans="2:9">
      <c r="B192" s="122" t="s">
        <v>632</v>
      </c>
      <c r="C192" s="122" t="s">
        <v>63</v>
      </c>
      <c r="D192" s="122" t="s">
        <v>645</v>
      </c>
      <c r="E192" s="122" t="s">
        <v>457</v>
      </c>
      <c r="F192" s="122" t="s">
        <v>631</v>
      </c>
      <c r="G192" s="122" t="s">
        <v>525</v>
      </c>
      <c r="H192" s="122" t="s">
        <v>525</v>
      </c>
      <c r="I192" s="122" t="s">
        <v>525</v>
      </c>
    </row>
    <row r="193" spans="2:9">
      <c r="B193" s="122" t="s">
        <v>632</v>
      </c>
      <c r="C193" s="122" t="s">
        <v>30</v>
      </c>
      <c r="D193" s="122" t="s">
        <v>646</v>
      </c>
      <c r="E193" s="122" t="s">
        <v>442</v>
      </c>
      <c r="F193" s="122" t="s">
        <v>647</v>
      </c>
      <c r="G193" s="122" t="s">
        <v>525</v>
      </c>
      <c r="H193" s="122" t="s">
        <v>525</v>
      </c>
      <c r="I193" s="122" t="s">
        <v>525</v>
      </c>
    </row>
    <row r="194" spans="2:9">
      <c r="B194" s="122" t="s">
        <v>632</v>
      </c>
      <c r="C194" s="122" t="s">
        <v>30</v>
      </c>
      <c r="D194" s="122" t="s">
        <v>648</v>
      </c>
      <c r="E194" s="122" t="s">
        <v>442</v>
      </c>
      <c r="F194" s="122" t="s">
        <v>647</v>
      </c>
      <c r="G194" s="122" t="s">
        <v>525</v>
      </c>
      <c r="H194" s="122" t="s">
        <v>525</v>
      </c>
      <c r="I194" s="122" t="s">
        <v>525</v>
      </c>
    </row>
    <row r="195" spans="2:9">
      <c r="B195" s="122" t="s">
        <v>632</v>
      </c>
      <c r="C195" s="122" t="s">
        <v>30</v>
      </c>
      <c r="D195" s="122" t="s">
        <v>649</v>
      </c>
      <c r="E195" s="122" t="s">
        <v>442</v>
      </c>
      <c r="F195" s="122" t="s">
        <v>647</v>
      </c>
      <c r="G195" s="122" t="s">
        <v>525</v>
      </c>
      <c r="H195" s="122" t="s">
        <v>525</v>
      </c>
      <c r="I195" s="122" t="s">
        <v>525</v>
      </c>
    </row>
    <row r="196" spans="2:9">
      <c r="B196" s="122" t="s">
        <v>632</v>
      </c>
      <c r="C196" s="122" t="s">
        <v>30</v>
      </c>
      <c r="D196" s="122" t="s">
        <v>650</v>
      </c>
      <c r="E196" s="122" t="s">
        <v>442</v>
      </c>
      <c r="F196" s="122" t="s">
        <v>647</v>
      </c>
      <c r="G196" s="122" t="s">
        <v>525</v>
      </c>
      <c r="H196" s="122" t="s">
        <v>525</v>
      </c>
      <c r="I196" s="122" t="s">
        <v>525</v>
      </c>
    </row>
    <row r="197" spans="2:9">
      <c r="B197" s="122" t="s">
        <v>632</v>
      </c>
      <c r="C197" s="122" t="s">
        <v>63</v>
      </c>
      <c r="D197" s="122" t="s">
        <v>651</v>
      </c>
      <c r="E197" s="122" t="s">
        <v>457</v>
      </c>
      <c r="F197" s="122" t="s">
        <v>647</v>
      </c>
      <c r="G197" s="122" t="s">
        <v>525</v>
      </c>
      <c r="H197" s="122" t="s">
        <v>525</v>
      </c>
      <c r="I197" s="122" t="s">
        <v>525</v>
      </c>
    </row>
    <row r="198" spans="2:9">
      <c r="B198" s="122" t="s">
        <v>632</v>
      </c>
      <c r="C198" s="122" t="s">
        <v>30</v>
      </c>
      <c r="D198" s="122" t="s">
        <v>652</v>
      </c>
      <c r="E198" s="122" t="s">
        <v>442</v>
      </c>
      <c r="F198" s="122" t="s">
        <v>647</v>
      </c>
      <c r="G198" s="122" t="s">
        <v>525</v>
      </c>
      <c r="H198" s="122" t="s">
        <v>525</v>
      </c>
      <c r="I198" s="122" t="s">
        <v>525</v>
      </c>
    </row>
    <row r="199" spans="2:9">
      <c r="B199" s="122" t="s">
        <v>632</v>
      </c>
      <c r="C199" s="122" t="s">
        <v>30</v>
      </c>
      <c r="D199" s="122" t="s">
        <v>652</v>
      </c>
      <c r="E199" s="122" t="s">
        <v>442</v>
      </c>
      <c r="F199" s="122" t="s">
        <v>647</v>
      </c>
      <c r="G199" s="122" t="s">
        <v>525</v>
      </c>
      <c r="H199" s="122" t="s">
        <v>525</v>
      </c>
      <c r="I199" s="122" t="s">
        <v>525</v>
      </c>
    </row>
    <row r="200" spans="2:9">
      <c r="B200" s="122" t="s">
        <v>632</v>
      </c>
      <c r="C200" s="122" t="s">
        <v>30</v>
      </c>
      <c r="D200" s="122" t="s">
        <v>653</v>
      </c>
      <c r="E200" s="122" t="s">
        <v>457</v>
      </c>
      <c r="F200" s="122" t="s">
        <v>647</v>
      </c>
      <c r="G200" s="122" t="s">
        <v>525</v>
      </c>
      <c r="H200" s="122" t="s">
        <v>525</v>
      </c>
      <c r="I200" s="122" t="s">
        <v>525</v>
      </c>
    </row>
    <row r="201" spans="2:9">
      <c r="B201" s="122" t="s">
        <v>632</v>
      </c>
      <c r="C201" s="122" t="s">
        <v>63</v>
      </c>
      <c r="D201" s="122" t="s">
        <v>109</v>
      </c>
      <c r="E201" s="122" t="s">
        <v>442</v>
      </c>
      <c r="F201" s="122" t="s">
        <v>635</v>
      </c>
      <c r="G201" s="122" t="s">
        <v>525</v>
      </c>
      <c r="H201" s="122" t="s">
        <v>525</v>
      </c>
      <c r="I201" s="122" t="s">
        <v>574</v>
      </c>
    </row>
    <row r="202" spans="2:9">
      <c r="B202" s="122" t="s">
        <v>632</v>
      </c>
      <c r="C202" s="122" t="s">
        <v>63</v>
      </c>
      <c r="D202" s="122" t="s">
        <v>654</v>
      </c>
      <c r="E202" s="122" t="s">
        <v>457</v>
      </c>
      <c r="F202" s="122" t="s">
        <v>655</v>
      </c>
      <c r="G202" s="122" t="s">
        <v>525</v>
      </c>
      <c r="H202" s="122" t="s">
        <v>525</v>
      </c>
      <c r="I202" s="122" t="s">
        <v>525</v>
      </c>
    </row>
    <row r="203" spans="2:9">
      <c r="B203" s="122" t="s">
        <v>632</v>
      </c>
      <c r="C203" s="122" t="s">
        <v>30</v>
      </c>
      <c r="D203" s="122" t="s">
        <v>656</v>
      </c>
      <c r="E203" s="122" t="s">
        <v>442</v>
      </c>
      <c r="F203" s="122" t="s">
        <v>655</v>
      </c>
      <c r="G203" s="122" t="s">
        <v>525</v>
      </c>
      <c r="H203" s="122" t="s">
        <v>525</v>
      </c>
      <c r="I203" s="122" t="s">
        <v>525</v>
      </c>
    </row>
    <row r="204" spans="2:9">
      <c r="B204" s="122" t="s">
        <v>632</v>
      </c>
      <c r="C204" s="122" t="s">
        <v>30</v>
      </c>
      <c r="D204" s="122" t="s">
        <v>656</v>
      </c>
      <c r="E204" s="122" t="s">
        <v>442</v>
      </c>
      <c r="F204" s="122" t="s">
        <v>655</v>
      </c>
      <c r="G204" s="122" t="s">
        <v>525</v>
      </c>
      <c r="H204" s="122" t="s">
        <v>525</v>
      </c>
      <c r="I204" s="122" t="s">
        <v>525</v>
      </c>
    </row>
    <row r="205" spans="2:9">
      <c r="B205" s="122" t="s">
        <v>632</v>
      </c>
      <c r="C205" s="122" t="s">
        <v>63</v>
      </c>
      <c r="D205" s="122" t="s">
        <v>81</v>
      </c>
      <c r="E205" s="122" t="s">
        <v>457</v>
      </c>
      <c r="F205" s="122" t="s">
        <v>631</v>
      </c>
      <c r="G205" s="122" t="s">
        <v>525</v>
      </c>
      <c r="H205" s="122" t="s">
        <v>525</v>
      </c>
      <c r="I205" s="122" t="s">
        <v>657</v>
      </c>
    </row>
    <row r="206" spans="2:9">
      <c r="B206" s="122" t="s">
        <v>632</v>
      </c>
      <c r="C206" s="122" t="s">
        <v>30</v>
      </c>
      <c r="D206" s="122" t="s">
        <v>652</v>
      </c>
      <c r="E206" s="122" t="s">
        <v>442</v>
      </c>
      <c r="F206" s="122" t="s">
        <v>647</v>
      </c>
      <c r="G206" s="122" t="s">
        <v>525</v>
      </c>
      <c r="H206" s="122" t="s">
        <v>525</v>
      </c>
      <c r="I206" s="122" t="s">
        <v>538</v>
      </c>
    </row>
    <row r="207" spans="2:9">
      <c r="B207" s="122" t="s">
        <v>632</v>
      </c>
      <c r="C207" s="122" t="s">
        <v>30</v>
      </c>
      <c r="D207" s="122" t="s">
        <v>652</v>
      </c>
      <c r="E207" s="122" t="s">
        <v>442</v>
      </c>
      <c r="F207" s="122" t="s">
        <v>647</v>
      </c>
      <c r="G207" s="122" t="s">
        <v>525</v>
      </c>
      <c r="H207" s="122" t="s">
        <v>525</v>
      </c>
      <c r="I207" s="122" t="s">
        <v>538</v>
      </c>
    </row>
    <row r="208" spans="2:9">
      <c r="B208" s="122" t="s">
        <v>632</v>
      </c>
      <c r="C208" s="122" t="s">
        <v>30</v>
      </c>
      <c r="D208" s="122" t="s">
        <v>653</v>
      </c>
      <c r="E208" s="122" t="s">
        <v>457</v>
      </c>
      <c r="F208" s="122" t="s">
        <v>647</v>
      </c>
      <c r="G208" s="122" t="s">
        <v>525</v>
      </c>
      <c r="H208" s="122" t="s">
        <v>525</v>
      </c>
      <c r="I208" s="122" t="s">
        <v>658</v>
      </c>
    </row>
    <row r="209" spans="2:9">
      <c r="B209" s="122" t="s">
        <v>632</v>
      </c>
      <c r="C209" s="122" t="s">
        <v>30</v>
      </c>
      <c r="D209" s="122" t="s">
        <v>653</v>
      </c>
      <c r="E209" s="122" t="s">
        <v>457</v>
      </c>
      <c r="F209" s="122" t="s">
        <v>647</v>
      </c>
      <c r="G209" s="122" t="s">
        <v>525</v>
      </c>
      <c r="H209" s="122" t="s">
        <v>525</v>
      </c>
      <c r="I209" s="122" t="s">
        <v>574</v>
      </c>
    </row>
    <row r="210" spans="2:9">
      <c r="B210" s="122" t="s">
        <v>632</v>
      </c>
      <c r="C210" s="122" t="s">
        <v>30</v>
      </c>
      <c r="D210" s="122" t="s">
        <v>656</v>
      </c>
      <c r="E210" s="122" t="s">
        <v>442</v>
      </c>
      <c r="F210" s="122" t="s">
        <v>655</v>
      </c>
      <c r="G210" s="122" t="s">
        <v>525</v>
      </c>
      <c r="H210" s="122" t="s">
        <v>525</v>
      </c>
      <c r="I210" s="122" t="s">
        <v>538</v>
      </c>
    </row>
    <row r="211" spans="2:9">
      <c r="B211" s="122" t="s">
        <v>632</v>
      </c>
      <c r="C211" s="122" t="s">
        <v>30</v>
      </c>
      <c r="D211" s="122" t="s">
        <v>656</v>
      </c>
      <c r="E211" s="122" t="s">
        <v>442</v>
      </c>
      <c r="F211" s="122" t="s">
        <v>655</v>
      </c>
      <c r="G211" s="122" t="s">
        <v>525</v>
      </c>
      <c r="H211" s="122" t="s">
        <v>525</v>
      </c>
      <c r="I211" s="122" t="s">
        <v>538</v>
      </c>
    </row>
    <row r="212" spans="2:9">
      <c r="B212" s="122" t="s">
        <v>632</v>
      </c>
      <c r="C212" s="122" t="s">
        <v>30</v>
      </c>
      <c r="D212" s="122" t="s">
        <v>630</v>
      </c>
      <c r="E212" s="122" t="s">
        <v>457</v>
      </c>
      <c r="F212" s="122" t="s">
        <v>631</v>
      </c>
      <c r="G212" s="122" t="s">
        <v>525</v>
      </c>
      <c r="H212" s="122" t="s">
        <v>538</v>
      </c>
      <c r="I212" s="122" t="s">
        <v>525</v>
      </c>
    </row>
    <row r="213" spans="2:9">
      <c r="B213" s="122" t="s">
        <v>632</v>
      </c>
      <c r="C213" s="122" t="s">
        <v>30</v>
      </c>
      <c r="D213" s="122" t="s">
        <v>659</v>
      </c>
      <c r="E213" s="122" t="s">
        <v>457</v>
      </c>
      <c r="F213" s="122" t="s">
        <v>631</v>
      </c>
      <c r="G213" s="122" t="s">
        <v>660</v>
      </c>
      <c r="H213" s="122" t="s">
        <v>525</v>
      </c>
      <c r="I213" s="122" t="s">
        <v>525</v>
      </c>
    </row>
    <row r="214" spans="2:9">
      <c r="B214" s="122" t="s">
        <v>632</v>
      </c>
      <c r="C214" s="122" t="s">
        <v>63</v>
      </c>
      <c r="D214" s="122" t="s">
        <v>171</v>
      </c>
      <c r="E214" s="122" t="s">
        <v>442</v>
      </c>
      <c r="F214" s="122" t="s">
        <v>655</v>
      </c>
      <c r="G214" s="122" t="s">
        <v>525</v>
      </c>
      <c r="H214" s="122" t="s">
        <v>538</v>
      </c>
      <c r="I214" s="122" t="s">
        <v>525</v>
      </c>
    </row>
    <row r="215" spans="2:9">
      <c r="B215" s="122" t="s">
        <v>632</v>
      </c>
      <c r="C215" s="122" t="s">
        <v>30</v>
      </c>
      <c r="D215" s="122" t="s">
        <v>652</v>
      </c>
      <c r="E215" s="122" t="s">
        <v>442</v>
      </c>
      <c r="F215" s="122" t="s">
        <v>647</v>
      </c>
      <c r="G215" s="122" t="s">
        <v>660</v>
      </c>
      <c r="H215" s="122" t="s">
        <v>525</v>
      </c>
      <c r="I215" s="122" t="s">
        <v>525</v>
      </c>
    </row>
    <row r="216" spans="2:9">
      <c r="B216" s="122" t="s">
        <v>632</v>
      </c>
      <c r="C216" s="122" t="s">
        <v>30</v>
      </c>
      <c r="D216" s="122" t="s">
        <v>661</v>
      </c>
      <c r="E216" s="122" t="s">
        <v>457</v>
      </c>
      <c r="F216" s="122" t="s">
        <v>662</v>
      </c>
      <c r="G216" s="122" t="s">
        <v>525</v>
      </c>
      <c r="H216" s="122" t="s">
        <v>538</v>
      </c>
      <c r="I216" s="122" t="s">
        <v>525</v>
      </c>
    </row>
    <row r="217" spans="2:9">
      <c r="B217" s="122" t="s">
        <v>632</v>
      </c>
      <c r="C217" s="122" t="s">
        <v>30</v>
      </c>
      <c r="D217" s="122" t="s">
        <v>656</v>
      </c>
      <c r="E217" s="122" t="s">
        <v>442</v>
      </c>
      <c r="F217" s="122" t="s">
        <v>655</v>
      </c>
      <c r="G217" s="122" t="s">
        <v>660</v>
      </c>
      <c r="H217" s="122" t="s">
        <v>525</v>
      </c>
      <c r="I217" s="122" t="s">
        <v>525</v>
      </c>
    </row>
    <row r="218" spans="2:9">
      <c r="B218" s="122" t="s">
        <v>632</v>
      </c>
      <c r="C218" s="122" t="s">
        <v>30</v>
      </c>
      <c r="D218" s="122" t="s">
        <v>659</v>
      </c>
      <c r="E218" s="122" t="s">
        <v>457</v>
      </c>
      <c r="F218" s="122" t="s">
        <v>631</v>
      </c>
      <c r="G218" s="122" t="s">
        <v>660</v>
      </c>
      <c r="H218" s="122" t="s">
        <v>525</v>
      </c>
      <c r="I218" s="122" t="s">
        <v>658</v>
      </c>
    </row>
    <row r="219" spans="2:9">
      <c r="B219" s="122" t="s">
        <v>632</v>
      </c>
      <c r="C219" s="122" t="s">
        <v>30</v>
      </c>
      <c r="D219" s="122" t="s">
        <v>659</v>
      </c>
      <c r="E219" s="122" t="s">
        <v>457</v>
      </c>
      <c r="F219" s="122" t="s">
        <v>631</v>
      </c>
      <c r="G219" s="122" t="s">
        <v>660</v>
      </c>
      <c r="H219" s="122" t="s">
        <v>525</v>
      </c>
      <c r="I219" s="122" t="s">
        <v>574</v>
      </c>
    </row>
    <row r="220" spans="2:9">
      <c r="B220" s="122" t="s">
        <v>632</v>
      </c>
      <c r="C220" s="122" t="s">
        <v>30</v>
      </c>
      <c r="D220" s="122" t="s">
        <v>652</v>
      </c>
      <c r="E220" s="122" t="s">
        <v>442</v>
      </c>
      <c r="F220" s="122" t="s">
        <v>647</v>
      </c>
      <c r="G220" s="122" t="s">
        <v>660</v>
      </c>
      <c r="H220" s="122" t="s">
        <v>525</v>
      </c>
      <c r="I220" s="122" t="s">
        <v>538</v>
      </c>
    </row>
    <row r="221" spans="2:9">
      <c r="B221" s="122" t="s">
        <v>632</v>
      </c>
      <c r="C221" s="122" t="s">
        <v>30</v>
      </c>
      <c r="D221" s="122" t="s">
        <v>653</v>
      </c>
      <c r="E221" s="122" t="s">
        <v>457</v>
      </c>
      <c r="F221" s="122" t="s">
        <v>647</v>
      </c>
      <c r="G221" s="122" t="s">
        <v>538</v>
      </c>
      <c r="H221" s="122" t="s">
        <v>525</v>
      </c>
      <c r="I221" s="122" t="s">
        <v>538</v>
      </c>
    </row>
    <row r="222" spans="2:9">
      <c r="B222" s="122" t="s">
        <v>632</v>
      </c>
      <c r="C222" s="122" t="s">
        <v>30</v>
      </c>
      <c r="D222" s="122" t="s">
        <v>656</v>
      </c>
      <c r="E222" s="122" t="s">
        <v>442</v>
      </c>
      <c r="F222" s="122" t="s">
        <v>655</v>
      </c>
      <c r="G222" s="122" t="s">
        <v>660</v>
      </c>
      <c r="H222" s="122" t="s">
        <v>525</v>
      </c>
      <c r="I222" s="122" t="s">
        <v>538</v>
      </c>
    </row>
    <row r="223" spans="2:9">
      <c r="B223" s="122" t="s">
        <v>632</v>
      </c>
      <c r="C223" s="122" t="s">
        <v>30</v>
      </c>
      <c r="D223" s="122" t="s">
        <v>663</v>
      </c>
      <c r="E223" s="122" t="s">
        <v>442</v>
      </c>
      <c r="F223" s="122" t="s">
        <v>664</v>
      </c>
      <c r="G223" s="122" t="s">
        <v>574</v>
      </c>
      <c r="H223" s="122" t="s">
        <v>525</v>
      </c>
      <c r="I223" s="122" t="s">
        <v>574</v>
      </c>
    </row>
    <row r="224" spans="2:9">
      <c r="B224" s="122" t="s">
        <v>632</v>
      </c>
      <c r="C224" s="122" t="s">
        <v>30</v>
      </c>
      <c r="D224" s="122" t="s">
        <v>665</v>
      </c>
      <c r="E224" s="122" t="s">
        <v>442</v>
      </c>
      <c r="F224" s="122" t="s">
        <v>664</v>
      </c>
      <c r="G224" s="122" t="s">
        <v>574</v>
      </c>
      <c r="H224" s="122" t="s">
        <v>525</v>
      </c>
      <c r="I224" s="122" t="s">
        <v>574</v>
      </c>
    </row>
    <row r="225" spans="2:9" ht="64">
      <c r="B225" s="124" t="s">
        <v>97</v>
      </c>
      <c r="C225" s="122" t="s">
        <v>98</v>
      </c>
      <c r="D225" s="122" t="s">
        <v>99</v>
      </c>
      <c r="E225" s="122" t="s">
        <v>442</v>
      </c>
      <c r="F225" s="122" t="s">
        <v>655</v>
      </c>
      <c r="G225" s="122" t="s">
        <v>525</v>
      </c>
      <c r="H225" s="122" t="s">
        <v>525</v>
      </c>
      <c r="I225" s="122" t="s">
        <v>525</v>
      </c>
    </row>
    <row r="226" spans="2:9">
      <c r="B226" s="122" t="s">
        <v>97</v>
      </c>
      <c r="C226" s="122" t="s">
        <v>98</v>
      </c>
      <c r="D226" s="122" t="s">
        <v>666</v>
      </c>
      <c r="E226" s="122" t="s">
        <v>442</v>
      </c>
      <c r="F226" s="122" t="s">
        <v>662</v>
      </c>
      <c r="G226" s="122" t="s">
        <v>525</v>
      </c>
      <c r="H226" s="122" t="s">
        <v>525</v>
      </c>
      <c r="I226" s="122" t="s">
        <v>525</v>
      </c>
    </row>
    <row r="227" spans="2:9">
      <c r="B227" s="122" t="s">
        <v>97</v>
      </c>
      <c r="C227" s="122" t="s">
        <v>98</v>
      </c>
      <c r="D227" s="122" t="s">
        <v>342</v>
      </c>
      <c r="E227" s="122" t="s">
        <v>457</v>
      </c>
      <c r="F227" s="122" t="s">
        <v>655</v>
      </c>
      <c r="G227" s="122" t="s">
        <v>525</v>
      </c>
      <c r="H227" s="122" t="s">
        <v>525</v>
      </c>
      <c r="I227" s="122" t="s">
        <v>444</v>
      </c>
    </row>
    <row r="228" spans="2:9">
      <c r="B228" s="122" t="s">
        <v>97</v>
      </c>
      <c r="C228" s="122" t="s">
        <v>98</v>
      </c>
      <c r="D228" s="122" t="s">
        <v>152</v>
      </c>
      <c r="E228" s="122" t="s">
        <v>442</v>
      </c>
      <c r="F228" s="122" t="s">
        <v>662</v>
      </c>
      <c r="G228" s="122" t="s">
        <v>525</v>
      </c>
      <c r="H228" s="122" t="s">
        <v>667</v>
      </c>
      <c r="I228" s="122" t="s">
        <v>525</v>
      </c>
    </row>
    <row r="229" spans="2:9">
      <c r="B229" s="122" t="s">
        <v>97</v>
      </c>
      <c r="C229" s="122" t="s">
        <v>98</v>
      </c>
      <c r="D229" s="122" t="s">
        <v>213</v>
      </c>
      <c r="E229" s="122" t="s">
        <v>442</v>
      </c>
      <c r="F229" s="122" t="s">
        <v>664</v>
      </c>
      <c r="G229" s="122" t="s">
        <v>525</v>
      </c>
      <c r="H229" s="122" t="s">
        <v>613</v>
      </c>
      <c r="I229" s="122" t="s">
        <v>613</v>
      </c>
    </row>
    <row r="230" spans="2:9">
      <c r="B230" s="122" t="s">
        <v>97</v>
      </c>
      <c r="C230" s="122" t="s">
        <v>237</v>
      </c>
      <c r="D230" s="122" t="s">
        <v>668</v>
      </c>
      <c r="E230" s="122" t="s">
        <v>442</v>
      </c>
      <c r="F230" s="122" t="s">
        <v>669</v>
      </c>
      <c r="G230" s="122" t="s">
        <v>525</v>
      </c>
      <c r="H230" s="122" t="s">
        <v>613</v>
      </c>
      <c r="I230" s="122" t="s">
        <v>613</v>
      </c>
    </row>
    <row r="231" spans="2:9">
      <c r="B231" s="122" t="s">
        <v>97</v>
      </c>
      <c r="C231" s="122" t="s">
        <v>237</v>
      </c>
      <c r="D231" s="122" t="s">
        <v>670</v>
      </c>
      <c r="E231" s="122" t="s">
        <v>442</v>
      </c>
      <c r="F231" s="122" t="s">
        <v>671</v>
      </c>
      <c r="G231" s="122" t="s">
        <v>613</v>
      </c>
      <c r="H231" s="122" t="s">
        <v>613</v>
      </c>
      <c r="I231" s="122" t="s">
        <v>613</v>
      </c>
    </row>
    <row r="232" spans="2:9">
      <c r="B232" s="122" t="s">
        <v>97</v>
      </c>
      <c r="C232" s="122" t="s">
        <v>237</v>
      </c>
      <c r="D232" s="122" t="s">
        <v>314</v>
      </c>
      <c r="E232" s="122" t="s">
        <v>457</v>
      </c>
      <c r="F232" s="122" t="s">
        <v>672</v>
      </c>
      <c r="G232" s="122" t="s">
        <v>613</v>
      </c>
      <c r="H232" s="122" t="s">
        <v>613</v>
      </c>
      <c r="I232" s="122" t="s">
        <v>613</v>
      </c>
    </row>
    <row r="233" spans="2:9">
      <c r="B233" s="122" t="s">
        <v>97</v>
      </c>
      <c r="C233" s="122" t="s">
        <v>237</v>
      </c>
      <c r="D233" s="122" t="s">
        <v>673</v>
      </c>
      <c r="E233" s="122" t="s">
        <v>457</v>
      </c>
      <c r="F233" s="122" t="s">
        <v>672</v>
      </c>
      <c r="G233" s="122" t="s">
        <v>613</v>
      </c>
      <c r="H233" s="122" t="s">
        <v>613</v>
      </c>
      <c r="I233" s="122" t="s">
        <v>613</v>
      </c>
    </row>
    <row r="234" spans="2:9">
      <c r="B234" s="122" t="s">
        <v>97</v>
      </c>
      <c r="C234" s="122" t="s">
        <v>237</v>
      </c>
      <c r="D234" s="122" t="s">
        <v>674</v>
      </c>
      <c r="E234" s="122" t="s">
        <v>442</v>
      </c>
      <c r="F234" s="122" t="s">
        <v>672</v>
      </c>
      <c r="G234" s="122" t="s">
        <v>613</v>
      </c>
      <c r="H234" s="122" t="s">
        <v>613</v>
      </c>
      <c r="I234" s="122" t="s">
        <v>613</v>
      </c>
    </row>
    <row r="235" spans="2:9">
      <c r="B235" s="122" t="s">
        <v>97</v>
      </c>
      <c r="C235" s="122" t="s">
        <v>237</v>
      </c>
      <c r="D235" s="122" t="s">
        <v>675</v>
      </c>
      <c r="E235" s="122" t="s">
        <v>442</v>
      </c>
      <c r="F235" s="122" t="s">
        <v>672</v>
      </c>
      <c r="G235" s="122" t="s">
        <v>613</v>
      </c>
      <c r="H235" s="122" t="s">
        <v>613</v>
      </c>
      <c r="I235" s="122" t="s">
        <v>613</v>
      </c>
    </row>
    <row r="236" spans="2:9">
      <c r="B236" s="122" t="s">
        <v>97</v>
      </c>
      <c r="C236" s="122" t="s">
        <v>237</v>
      </c>
      <c r="D236" s="122" t="s">
        <v>676</v>
      </c>
      <c r="E236" s="122" t="s">
        <v>457</v>
      </c>
      <c r="F236" s="122" t="s">
        <v>443</v>
      </c>
      <c r="G236" s="122" t="s">
        <v>613</v>
      </c>
      <c r="H236" s="122" t="s">
        <v>613</v>
      </c>
      <c r="I236" s="122" t="s">
        <v>613</v>
      </c>
    </row>
    <row r="237" spans="2:9">
      <c r="B237" s="122" t="s">
        <v>97</v>
      </c>
      <c r="C237" s="122" t="s">
        <v>98</v>
      </c>
      <c r="D237" s="122" t="s">
        <v>311</v>
      </c>
      <c r="E237" s="122" t="s">
        <v>442</v>
      </c>
      <c r="F237" s="122" t="s">
        <v>443</v>
      </c>
      <c r="G237" s="122" t="s">
        <v>613</v>
      </c>
      <c r="H237" s="122" t="s">
        <v>613</v>
      </c>
      <c r="I237" s="122" t="s">
        <v>613</v>
      </c>
    </row>
    <row r="238" spans="2:9">
      <c r="B238" s="122" t="s">
        <v>97</v>
      </c>
      <c r="C238" s="122" t="s">
        <v>98</v>
      </c>
      <c r="D238" s="122" t="s">
        <v>677</v>
      </c>
      <c r="E238" s="122" t="s">
        <v>442</v>
      </c>
      <c r="F238" s="122" t="s">
        <v>443</v>
      </c>
      <c r="G238" s="122" t="s">
        <v>613</v>
      </c>
      <c r="H238" s="122" t="s">
        <v>613</v>
      </c>
      <c r="I238" s="122" t="s">
        <v>613</v>
      </c>
    </row>
    <row r="239" spans="2:9">
      <c r="B239" s="122" t="s">
        <v>97</v>
      </c>
      <c r="C239" s="122" t="s">
        <v>98</v>
      </c>
      <c r="D239" s="122" t="s">
        <v>678</v>
      </c>
      <c r="E239" s="122" t="s">
        <v>442</v>
      </c>
      <c r="F239" s="122" t="s">
        <v>443</v>
      </c>
      <c r="G239" s="122" t="s">
        <v>613</v>
      </c>
      <c r="H239" s="122" t="s">
        <v>613</v>
      </c>
      <c r="I239" s="122" t="s">
        <v>613</v>
      </c>
    </row>
    <row r="240" spans="2:9">
      <c r="B240" s="122" t="s">
        <v>97</v>
      </c>
      <c r="C240" s="122" t="s">
        <v>98</v>
      </c>
      <c r="D240" s="122" t="s">
        <v>337</v>
      </c>
      <c r="E240" s="122" t="s">
        <v>457</v>
      </c>
      <c r="F240" s="122" t="s">
        <v>443</v>
      </c>
      <c r="G240" s="122" t="s">
        <v>613</v>
      </c>
      <c r="H240" s="122" t="s">
        <v>613</v>
      </c>
      <c r="I240" s="122" t="s">
        <v>613</v>
      </c>
    </row>
    <row r="241" spans="2:9">
      <c r="B241" s="122" t="s">
        <v>97</v>
      </c>
      <c r="C241" s="122" t="s">
        <v>98</v>
      </c>
      <c r="D241" s="122" t="s">
        <v>342</v>
      </c>
      <c r="E241" s="122" t="s">
        <v>457</v>
      </c>
      <c r="F241" s="122" t="s">
        <v>454</v>
      </c>
      <c r="G241" s="122" t="s">
        <v>613</v>
      </c>
      <c r="H241" s="122" t="s">
        <v>613</v>
      </c>
      <c r="I241" s="122" t="s">
        <v>613</v>
      </c>
    </row>
    <row r="242" spans="2:9">
      <c r="B242" s="122" t="s">
        <v>97</v>
      </c>
      <c r="C242" s="122" t="s">
        <v>98</v>
      </c>
      <c r="D242" s="122" t="s">
        <v>418</v>
      </c>
      <c r="E242" s="122" t="s">
        <v>457</v>
      </c>
      <c r="F242" s="122" t="s">
        <v>454</v>
      </c>
      <c r="G242" s="122" t="s">
        <v>613</v>
      </c>
      <c r="H242" s="122" t="s">
        <v>613</v>
      </c>
      <c r="I242" s="122" t="s">
        <v>613</v>
      </c>
    </row>
    <row r="243" spans="2:9" ht="16">
      <c r="B243" s="122" t="s">
        <v>97</v>
      </c>
      <c r="C243" s="124" t="s">
        <v>98</v>
      </c>
      <c r="D243" s="122" t="s">
        <v>317</v>
      </c>
      <c r="E243" s="122" t="s">
        <v>442</v>
      </c>
      <c r="F243" s="123">
        <v>0.01</v>
      </c>
      <c r="G243" s="122" t="s">
        <v>613</v>
      </c>
      <c r="H243" s="122" t="s">
        <v>613</v>
      </c>
      <c r="I243" s="122" t="s">
        <v>613</v>
      </c>
    </row>
    <row r="244" spans="2:9">
      <c r="B244" s="122" t="s">
        <v>97</v>
      </c>
      <c r="C244" s="122" t="s">
        <v>98</v>
      </c>
      <c r="D244" s="122" t="s">
        <v>335</v>
      </c>
      <c r="E244" s="122" t="s">
        <v>457</v>
      </c>
      <c r="F244" s="122" t="s">
        <v>454</v>
      </c>
      <c r="G244" s="122" t="s">
        <v>613</v>
      </c>
      <c r="H244" s="122" t="s">
        <v>613</v>
      </c>
      <c r="I244" s="122" t="s">
        <v>613</v>
      </c>
    </row>
    <row r="245" spans="2:9">
      <c r="B245" s="122" t="s">
        <v>97</v>
      </c>
      <c r="C245" s="122" t="s">
        <v>98</v>
      </c>
      <c r="D245" s="122" t="s">
        <v>666</v>
      </c>
      <c r="E245" s="122" t="s">
        <v>442</v>
      </c>
      <c r="F245" s="122" t="s">
        <v>454</v>
      </c>
      <c r="G245" s="122" t="s">
        <v>613</v>
      </c>
      <c r="H245" s="122" t="s">
        <v>613</v>
      </c>
      <c r="I245" s="122" t="s">
        <v>613</v>
      </c>
    </row>
    <row r="246" spans="2:9">
      <c r="B246" s="122" t="s">
        <v>97</v>
      </c>
      <c r="C246" s="122" t="s">
        <v>98</v>
      </c>
      <c r="D246" s="122" t="s">
        <v>679</v>
      </c>
      <c r="E246" s="122" t="s">
        <v>442</v>
      </c>
      <c r="F246" s="122" t="s">
        <v>454</v>
      </c>
      <c r="G246" s="122" t="s">
        <v>613</v>
      </c>
      <c r="H246" s="122" t="s">
        <v>613</v>
      </c>
      <c r="I246" s="122" t="s">
        <v>613</v>
      </c>
    </row>
    <row r="247" spans="2:9">
      <c r="B247" s="122" t="s">
        <v>97</v>
      </c>
      <c r="C247" s="122" t="s">
        <v>98</v>
      </c>
      <c r="D247" s="122" t="s">
        <v>341</v>
      </c>
      <c r="E247" s="122" t="s">
        <v>442</v>
      </c>
      <c r="F247" s="123">
        <v>0.01</v>
      </c>
      <c r="G247" s="124"/>
    </row>
    <row r="248" spans="2:9">
      <c r="B248" s="122" t="s">
        <v>97</v>
      </c>
      <c r="C248" s="122" t="s">
        <v>98</v>
      </c>
      <c r="D248" s="122" t="s">
        <v>416</v>
      </c>
      <c r="E248" s="122" t="s">
        <v>457</v>
      </c>
      <c r="F248" s="122" t="s">
        <v>506</v>
      </c>
      <c r="G248" s="122" t="s">
        <v>613</v>
      </c>
      <c r="H248" s="122" t="s">
        <v>613</v>
      </c>
      <c r="I248" s="122" t="s">
        <v>613</v>
      </c>
    </row>
    <row r="249" spans="2:9">
      <c r="B249" s="122" t="s">
        <v>97</v>
      </c>
      <c r="C249" s="122" t="s">
        <v>98</v>
      </c>
      <c r="D249" s="122" t="s">
        <v>340</v>
      </c>
      <c r="E249" s="122" t="s">
        <v>457</v>
      </c>
      <c r="F249" s="122" t="s">
        <v>506</v>
      </c>
      <c r="G249" s="122" t="s">
        <v>613</v>
      </c>
      <c r="H249" s="122" t="s">
        <v>613</v>
      </c>
      <c r="I249" s="122" t="s">
        <v>613</v>
      </c>
    </row>
    <row r="250" spans="2:9">
      <c r="B250" s="122" t="s">
        <v>97</v>
      </c>
      <c r="C250" s="122" t="s">
        <v>98</v>
      </c>
      <c r="D250" s="122" t="s">
        <v>417</v>
      </c>
      <c r="E250" s="122" t="s">
        <v>457</v>
      </c>
      <c r="F250" s="122" t="s">
        <v>506</v>
      </c>
      <c r="G250" s="122" t="s">
        <v>613</v>
      </c>
      <c r="H250" s="122" t="s">
        <v>613</v>
      </c>
      <c r="I250" s="122" t="s">
        <v>613</v>
      </c>
    </row>
    <row r="251" spans="2:9" ht="16">
      <c r="B251" s="122" t="s">
        <v>97</v>
      </c>
      <c r="C251" s="124" t="s">
        <v>98</v>
      </c>
      <c r="D251" s="122" t="s">
        <v>419</v>
      </c>
      <c r="E251" s="122" t="s">
        <v>442</v>
      </c>
      <c r="F251" s="123">
        <v>0</v>
      </c>
      <c r="G251" s="122" t="s">
        <v>613</v>
      </c>
      <c r="H251" s="122" t="s">
        <v>613</v>
      </c>
      <c r="I251" s="122" t="s">
        <v>613</v>
      </c>
    </row>
    <row r="252" spans="2:9" ht="16">
      <c r="B252" s="122" t="s">
        <v>97</v>
      </c>
      <c r="C252" s="122" t="s">
        <v>98</v>
      </c>
      <c r="D252" s="122" t="s">
        <v>680</v>
      </c>
      <c r="E252" s="122" t="s">
        <v>442</v>
      </c>
      <c r="F252" s="123">
        <v>0</v>
      </c>
      <c r="G252" s="124" t="s">
        <v>613</v>
      </c>
      <c r="H252" s="122" t="s">
        <v>613</v>
      </c>
      <c r="I252" s="122" t="s">
        <v>613</v>
      </c>
    </row>
    <row r="253" spans="2:9">
      <c r="B253" s="122" t="s">
        <v>97</v>
      </c>
      <c r="C253" s="122" t="s">
        <v>98</v>
      </c>
      <c r="D253" s="122" t="s">
        <v>338</v>
      </c>
      <c r="E253" s="122" t="s">
        <v>442</v>
      </c>
      <c r="F253" s="122" t="s">
        <v>506</v>
      </c>
      <c r="G253" s="122" t="s">
        <v>613</v>
      </c>
      <c r="H253" s="122" t="s">
        <v>613</v>
      </c>
      <c r="I253" s="122" t="s">
        <v>613</v>
      </c>
    </row>
    <row r="254" spans="2:9">
      <c r="B254" s="122" t="s">
        <v>74</v>
      </c>
      <c r="C254" s="122" t="s">
        <v>75</v>
      </c>
      <c r="D254" s="122" t="s">
        <v>76</v>
      </c>
      <c r="E254" s="122" t="s">
        <v>457</v>
      </c>
      <c r="F254" s="122" t="s">
        <v>647</v>
      </c>
      <c r="G254" s="122" t="s">
        <v>525</v>
      </c>
      <c r="H254" s="122" t="s">
        <v>525</v>
      </c>
      <c r="I254" s="122" t="s">
        <v>525</v>
      </c>
    </row>
    <row r="255" spans="2:9">
      <c r="B255" s="122" t="s">
        <v>74</v>
      </c>
      <c r="C255" s="122" t="s">
        <v>75</v>
      </c>
      <c r="D255" s="122" t="s">
        <v>681</v>
      </c>
      <c r="E255" s="122" t="s">
        <v>442</v>
      </c>
      <c r="F255" s="123">
        <v>0.55000000000000004</v>
      </c>
      <c r="G255" s="122" t="s">
        <v>525</v>
      </c>
      <c r="H255" s="122" t="s">
        <v>525</v>
      </c>
      <c r="I255" s="122" t="s">
        <v>525</v>
      </c>
    </row>
    <row r="256" spans="2:9">
      <c r="B256" s="122" t="s">
        <v>74</v>
      </c>
      <c r="C256" s="122" t="s">
        <v>75</v>
      </c>
      <c r="D256" s="122" t="s">
        <v>155</v>
      </c>
      <c r="E256" s="122" t="s">
        <v>442</v>
      </c>
      <c r="F256" s="122" t="s">
        <v>647</v>
      </c>
      <c r="G256" s="122" t="s">
        <v>525</v>
      </c>
      <c r="H256" s="122" t="s">
        <v>613</v>
      </c>
      <c r="I256" s="122" t="s">
        <v>525</v>
      </c>
    </row>
    <row r="257" spans="2:9">
      <c r="B257" s="122" t="s">
        <v>74</v>
      </c>
      <c r="C257" s="122" t="s">
        <v>75</v>
      </c>
      <c r="D257" s="122" t="s">
        <v>287</v>
      </c>
      <c r="E257" s="122" t="s">
        <v>457</v>
      </c>
      <c r="F257" s="122" t="s">
        <v>682</v>
      </c>
      <c r="G257" s="122" t="s">
        <v>444</v>
      </c>
      <c r="H257" s="122" t="s">
        <v>444</v>
      </c>
      <c r="I257" s="122" t="s">
        <v>444</v>
      </c>
    </row>
    <row r="258" spans="2:9">
      <c r="B258" s="122" t="s">
        <v>74</v>
      </c>
      <c r="C258" s="122" t="s">
        <v>75</v>
      </c>
      <c r="D258" s="122" t="s">
        <v>683</v>
      </c>
      <c r="E258" s="122" t="s">
        <v>457</v>
      </c>
      <c r="F258" s="122" t="s">
        <v>534</v>
      </c>
      <c r="G258" s="122" t="s">
        <v>444</v>
      </c>
      <c r="H258" s="122" t="s">
        <v>444</v>
      </c>
      <c r="I258" s="122" t="s">
        <v>444</v>
      </c>
    </row>
    <row r="259" spans="2:9">
      <c r="B259" s="122" t="s">
        <v>74</v>
      </c>
      <c r="C259" s="122" t="s">
        <v>75</v>
      </c>
      <c r="D259" s="122" t="s">
        <v>684</v>
      </c>
      <c r="E259" s="122" t="s">
        <v>442</v>
      </c>
      <c r="F259" s="122" t="s">
        <v>443</v>
      </c>
      <c r="G259" s="122" t="s">
        <v>613</v>
      </c>
      <c r="H259" s="122" t="s">
        <v>613</v>
      </c>
      <c r="I259" s="122" t="s">
        <v>613</v>
      </c>
    </row>
    <row r="260" spans="2:9">
      <c r="B260" s="122" t="s">
        <v>74</v>
      </c>
      <c r="C260" s="122" t="s">
        <v>75</v>
      </c>
      <c r="D260" s="122" t="s">
        <v>685</v>
      </c>
      <c r="E260" s="122" t="s">
        <v>457</v>
      </c>
      <c r="F260" s="122" t="s">
        <v>443</v>
      </c>
      <c r="G260" s="122" t="s">
        <v>613</v>
      </c>
      <c r="H260" s="122" t="s">
        <v>613</v>
      </c>
      <c r="I260" s="122" t="s">
        <v>613</v>
      </c>
    </row>
    <row r="261" spans="2:9">
      <c r="B261" s="122" t="s">
        <v>74</v>
      </c>
      <c r="C261" s="122" t="s">
        <v>75</v>
      </c>
      <c r="D261" s="122" t="s">
        <v>413</v>
      </c>
      <c r="E261" s="122" t="s">
        <v>442</v>
      </c>
      <c r="F261" s="122" t="s">
        <v>454</v>
      </c>
      <c r="G261" s="122" t="s">
        <v>613</v>
      </c>
      <c r="H261" s="122" t="s">
        <v>613</v>
      </c>
      <c r="I261" s="122" t="s">
        <v>613</v>
      </c>
    </row>
    <row r="262" spans="2:9">
      <c r="B262" s="122" t="s">
        <v>74</v>
      </c>
      <c r="C262" s="122" t="s">
        <v>75</v>
      </c>
      <c r="D262" s="122" t="s">
        <v>332</v>
      </c>
      <c r="E262" s="122" t="s">
        <v>442</v>
      </c>
      <c r="F262" s="122" t="s">
        <v>454</v>
      </c>
      <c r="G262" s="122" t="s">
        <v>613</v>
      </c>
      <c r="H262" s="122" t="s">
        <v>613</v>
      </c>
      <c r="I262" s="122" t="s">
        <v>613</v>
      </c>
    </row>
    <row r="263" spans="2:9">
      <c r="B263" s="122" t="s">
        <v>74</v>
      </c>
      <c r="C263" s="122" t="s">
        <v>75</v>
      </c>
      <c r="D263" s="122" t="s">
        <v>328</v>
      </c>
      <c r="E263" s="122" t="s">
        <v>442</v>
      </c>
      <c r="F263" s="122" t="s">
        <v>454</v>
      </c>
      <c r="G263" s="122" t="s">
        <v>613</v>
      </c>
      <c r="H263" s="122" t="s">
        <v>613</v>
      </c>
      <c r="I263" s="122" t="s">
        <v>613</v>
      </c>
    </row>
    <row r="264" spans="2:9">
      <c r="B264" s="122" t="s">
        <v>74</v>
      </c>
      <c r="C264" s="122" t="s">
        <v>75</v>
      </c>
      <c r="D264" s="122" t="s">
        <v>331</v>
      </c>
      <c r="E264" s="122" t="s">
        <v>442</v>
      </c>
      <c r="F264" s="122" t="s">
        <v>454</v>
      </c>
      <c r="G264" s="122" t="s">
        <v>613</v>
      </c>
      <c r="H264" s="122" t="s">
        <v>613</v>
      </c>
      <c r="I264" s="122" t="s">
        <v>613</v>
      </c>
    </row>
    <row r="265" spans="2:9">
      <c r="B265" s="122" t="s">
        <v>74</v>
      </c>
      <c r="C265" s="122" t="s">
        <v>75</v>
      </c>
      <c r="D265" s="122" t="s">
        <v>325</v>
      </c>
      <c r="E265" s="122" t="s">
        <v>442</v>
      </c>
      <c r="F265" s="122" t="s">
        <v>454</v>
      </c>
      <c r="G265" s="122" t="s">
        <v>613</v>
      </c>
      <c r="H265" s="122" t="s">
        <v>613</v>
      </c>
      <c r="I265" s="122" t="s">
        <v>613</v>
      </c>
    </row>
    <row r="266" spans="2:9">
      <c r="B266" s="122" t="s">
        <v>74</v>
      </c>
      <c r="C266" s="122" t="s">
        <v>75</v>
      </c>
      <c r="D266" s="122" t="s">
        <v>326</v>
      </c>
      <c r="E266" s="122" t="s">
        <v>442</v>
      </c>
      <c r="F266" s="122" t="s">
        <v>454</v>
      </c>
      <c r="G266" s="122" t="s">
        <v>613</v>
      </c>
      <c r="H266" s="122" t="s">
        <v>613</v>
      </c>
      <c r="I266" s="122" t="s">
        <v>613</v>
      </c>
    </row>
    <row r="267" spans="2:9">
      <c r="B267" s="122" t="s">
        <v>74</v>
      </c>
      <c r="C267" s="122" t="s">
        <v>75</v>
      </c>
      <c r="D267" s="122" t="s">
        <v>686</v>
      </c>
      <c r="E267" s="122" t="s">
        <v>442</v>
      </c>
      <c r="F267" s="122" t="s">
        <v>454</v>
      </c>
      <c r="G267" s="122" t="s">
        <v>613</v>
      </c>
      <c r="H267" s="122" t="s">
        <v>613</v>
      </c>
      <c r="I267" s="122" t="s">
        <v>613</v>
      </c>
    </row>
    <row r="268" spans="2:9">
      <c r="B268" s="122" t="s">
        <v>74</v>
      </c>
      <c r="C268" s="122" t="s">
        <v>75</v>
      </c>
      <c r="D268" s="122" t="s">
        <v>329</v>
      </c>
      <c r="E268" s="122" t="s">
        <v>442</v>
      </c>
      <c r="F268" s="122" t="s">
        <v>454</v>
      </c>
      <c r="G268" s="122" t="s">
        <v>613</v>
      </c>
      <c r="H268" s="122" t="s">
        <v>613</v>
      </c>
      <c r="I268" s="122" t="s">
        <v>613</v>
      </c>
    </row>
    <row r="269" spans="2:9">
      <c r="B269" s="122" t="s">
        <v>74</v>
      </c>
      <c r="C269" s="122" t="s">
        <v>75</v>
      </c>
      <c r="D269" s="122" t="s">
        <v>412</v>
      </c>
      <c r="E269" s="122" t="s">
        <v>442</v>
      </c>
      <c r="F269" s="122" t="s">
        <v>454</v>
      </c>
      <c r="G269" s="122" t="s">
        <v>613</v>
      </c>
      <c r="H269" s="122" t="s">
        <v>613</v>
      </c>
      <c r="I269" s="122" t="s">
        <v>613</v>
      </c>
    </row>
    <row r="270" spans="2:9">
      <c r="B270" s="122" t="s">
        <v>74</v>
      </c>
      <c r="C270" s="122" t="s">
        <v>75</v>
      </c>
      <c r="D270" s="122" t="s">
        <v>687</v>
      </c>
      <c r="E270" s="122" t="s">
        <v>442</v>
      </c>
      <c r="F270" s="122" t="s">
        <v>454</v>
      </c>
      <c r="G270" s="122" t="s">
        <v>613</v>
      </c>
      <c r="H270" s="122" t="s">
        <v>613</v>
      </c>
      <c r="I270" s="122" t="s">
        <v>613</v>
      </c>
    </row>
    <row r="271" spans="2:9">
      <c r="B271" s="122" t="s">
        <v>74</v>
      </c>
      <c r="C271" s="122" t="s">
        <v>75</v>
      </c>
      <c r="D271" s="122" t="s">
        <v>308</v>
      </c>
      <c r="E271" s="122" t="s">
        <v>442</v>
      </c>
      <c r="F271" s="123">
        <v>0</v>
      </c>
      <c r="G271" s="122" t="s">
        <v>613</v>
      </c>
      <c r="H271" s="122" t="s">
        <v>613</v>
      </c>
      <c r="I271" s="122" t="s">
        <v>613</v>
      </c>
    </row>
    <row r="272" spans="2:9">
      <c r="B272" s="122" t="s">
        <v>688</v>
      </c>
      <c r="C272" s="122" t="s">
        <v>688</v>
      </c>
      <c r="D272" s="122" t="s">
        <v>689</v>
      </c>
      <c r="E272" s="122" t="s">
        <v>457</v>
      </c>
      <c r="F272" s="122" t="s">
        <v>506</v>
      </c>
      <c r="G272" s="122" t="s">
        <v>567</v>
      </c>
      <c r="H272" s="122" t="s">
        <v>445</v>
      </c>
      <c r="I272" s="122" t="s">
        <v>446</v>
      </c>
    </row>
    <row r="273" spans="2:9">
      <c r="B273" s="122" t="s">
        <v>688</v>
      </c>
      <c r="C273" s="122" t="s">
        <v>688</v>
      </c>
      <c r="D273" s="122" t="s">
        <v>690</v>
      </c>
      <c r="E273" s="122" t="s">
        <v>457</v>
      </c>
      <c r="F273" s="125">
        <v>0</v>
      </c>
      <c r="G273" s="122" t="s">
        <v>567</v>
      </c>
      <c r="H273" s="122" t="s">
        <v>445</v>
      </c>
      <c r="I273" s="122" t="s">
        <v>446</v>
      </c>
    </row>
    <row r="274" spans="2:9">
      <c r="B274" s="122" t="s">
        <v>688</v>
      </c>
      <c r="C274" s="122" t="s">
        <v>688</v>
      </c>
      <c r="D274" s="122" t="s">
        <v>691</v>
      </c>
      <c r="E274" s="122" t="s">
        <v>457</v>
      </c>
      <c r="F274" s="123">
        <v>0</v>
      </c>
      <c r="G274" s="122" t="s">
        <v>567</v>
      </c>
      <c r="H274" s="122" t="s">
        <v>567</v>
      </c>
      <c r="I274" s="122" t="s">
        <v>567</v>
      </c>
    </row>
    <row r="275" spans="2:9">
      <c r="B275" s="122" t="s">
        <v>688</v>
      </c>
      <c r="C275" s="122" t="s">
        <v>688</v>
      </c>
      <c r="D275" s="122" t="s">
        <v>692</v>
      </c>
      <c r="E275" s="122" t="s">
        <v>442</v>
      </c>
      <c r="F275" s="122" t="s">
        <v>506</v>
      </c>
      <c r="G275" s="122" t="s">
        <v>567</v>
      </c>
      <c r="H275" s="122" t="s">
        <v>446</v>
      </c>
      <c r="I275" s="122" t="s">
        <v>446</v>
      </c>
    </row>
    <row r="276" spans="2:9">
      <c r="B276" s="122" t="s">
        <v>693</v>
      </c>
      <c r="C276" s="122" t="s">
        <v>694</v>
      </c>
      <c r="D276" s="122" t="s">
        <v>56</v>
      </c>
      <c r="E276" s="122" t="s">
        <v>457</v>
      </c>
      <c r="F276" s="122" t="s">
        <v>695</v>
      </c>
      <c r="G276" s="122" t="s">
        <v>525</v>
      </c>
      <c r="H276" s="122" t="s">
        <v>525</v>
      </c>
      <c r="I276" s="122" t="s">
        <v>525</v>
      </c>
    </row>
    <row r="277" spans="2:9">
      <c r="B277" s="122" t="s">
        <v>202</v>
      </c>
      <c r="C277" s="122" t="s">
        <v>203</v>
      </c>
      <c r="D277" s="122" t="s">
        <v>696</v>
      </c>
      <c r="E277" s="122" t="s">
        <v>442</v>
      </c>
      <c r="F277" s="122" t="s">
        <v>662</v>
      </c>
      <c r="G277" s="122" t="s">
        <v>525</v>
      </c>
      <c r="H277" s="122" t="s">
        <v>697</v>
      </c>
      <c r="I277" s="122" t="s">
        <v>538</v>
      </c>
    </row>
    <row r="278" spans="2:9">
      <c r="B278" s="122" t="s">
        <v>202</v>
      </c>
      <c r="C278" s="122" t="s">
        <v>203</v>
      </c>
      <c r="D278" s="122" t="s">
        <v>698</v>
      </c>
      <c r="E278" s="122" t="s">
        <v>457</v>
      </c>
      <c r="F278" s="122" t="s">
        <v>537</v>
      </c>
      <c r="G278" s="122" t="s">
        <v>444</v>
      </c>
      <c r="H278" s="122" t="s">
        <v>699</v>
      </c>
      <c r="I278" s="122" t="s">
        <v>700</v>
      </c>
    </row>
    <row r="279" spans="2:9">
      <c r="B279" s="122" t="s">
        <v>202</v>
      </c>
      <c r="C279" s="122" t="s">
        <v>203</v>
      </c>
      <c r="D279" s="122" t="s">
        <v>701</v>
      </c>
      <c r="E279" s="122" t="s">
        <v>457</v>
      </c>
      <c r="F279" s="122" t="s">
        <v>537</v>
      </c>
      <c r="G279" s="122" t="s">
        <v>444</v>
      </c>
      <c r="H279" s="122" t="s">
        <v>699</v>
      </c>
      <c r="I279" s="122" t="s">
        <v>702</v>
      </c>
    </row>
    <row r="280" spans="2:9">
      <c r="B280" s="122" t="s">
        <v>202</v>
      </c>
      <c r="C280" s="122" t="s">
        <v>203</v>
      </c>
      <c r="D280" s="122" t="s">
        <v>703</v>
      </c>
      <c r="E280" s="122" t="s">
        <v>442</v>
      </c>
      <c r="F280" s="122" t="s">
        <v>506</v>
      </c>
      <c r="G280" s="122" t="s">
        <v>538</v>
      </c>
      <c r="H280" s="122" t="s">
        <v>538</v>
      </c>
      <c r="I280" s="122" t="s">
        <v>538</v>
      </c>
    </row>
    <row r="281" spans="2:9">
      <c r="B281" s="122" t="s">
        <v>202</v>
      </c>
      <c r="C281" s="122" t="s">
        <v>203</v>
      </c>
      <c r="D281" s="122" t="s">
        <v>701</v>
      </c>
      <c r="E281" s="122" t="s">
        <v>457</v>
      </c>
      <c r="F281" s="122" t="s">
        <v>506</v>
      </c>
      <c r="G281" s="122" t="s">
        <v>538</v>
      </c>
      <c r="H281" s="122" t="s">
        <v>538</v>
      </c>
      <c r="I281" s="122" t="s">
        <v>538</v>
      </c>
    </row>
    <row r="282" spans="2:9">
      <c r="B282" s="122" t="s">
        <v>704</v>
      </c>
      <c r="C282" s="122" t="s">
        <v>705</v>
      </c>
      <c r="D282" s="122" t="s">
        <v>706</v>
      </c>
      <c r="E282" s="122" t="s">
        <v>442</v>
      </c>
      <c r="F282" s="122" t="s">
        <v>707</v>
      </c>
      <c r="G282" s="122" t="s">
        <v>525</v>
      </c>
      <c r="H282" s="122" t="s">
        <v>525</v>
      </c>
      <c r="I282" s="122" t="s">
        <v>446</v>
      </c>
    </row>
    <row r="283" spans="2:9">
      <c r="B283" s="122" t="s">
        <v>704</v>
      </c>
      <c r="C283" s="122" t="s">
        <v>705</v>
      </c>
      <c r="D283" s="122" t="s">
        <v>708</v>
      </c>
      <c r="E283" s="122" t="s">
        <v>442</v>
      </c>
      <c r="F283" s="122" t="s">
        <v>709</v>
      </c>
      <c r="G283" s="122" t="s">
        <v>525</v>
      </c>
      <c r="H283" s="122" t="s">
        <v>446</v>
      </c>
      <c r="I283" s="122" t="s">
        <v>446</v>
      </c>
    </row>
    <row r="284" spans="2:9">
      <c r="B284" s="122" t="s">
        <v>704</v>
      </c>
      <c r="C284" s="122" t="s">
        <v>705</v>
      </c>
      <c r="D284" s="122" t="s">
        <v>710</v>
      </c>
      <c r="E284" s="122" t="s">
        <v>442</v>
      </c>
      <c r="F284" s="122" t="s">
        <v>709</v>
      </c>
      <c r="G284" s="122" t="s">
        <v>525</v>
      </c>
      <c r="H284" s="122" t="s">
        <v>446</v>
      </c>
      <c r="I284" s="122" t="s">
        <v>446</v>
      </c>
    </row>
    <row r="285" spans="2:9">
      <c r="B285" s="122" t="s">
        <v>704</v>
      </c>
      <c r="C285" s="122" t="s">
        <v>705</v>
      </c>
      <c r="D285" s="122" t="s">
        <v>711</v>
      </c>
      <c r="E285" s="122" t="s">
        <v>442</v>
      </c>
      <c r="F285" s="122" t="s">
        <v>709</v>
      </c>
      <c r="G285" s="122" t="s">
        <v>525</v>
      </c>
      <c r="H285" s="122" t="s">
        <v>446</v>
      </c>
      <c r="I285" s="122" t="s">
        <v>446</v>
      </c>
    </row>
    <row r="286" spans="2:9">
      <c r="B286" s="122" t="s">
        <v>704</v>
      </c>
      <c r="C286" s="122" t="s">
        <v>705</v>
      </c>
      <c r="D286" s="122" t="s">
        <v>712</v>
      </c>
      <c r="E286" s="122" t="s">
        <v>457</v>
      </c>
      <c r="F286" s="122" t="s">
        <v>713</v>
      </c>
      <c r="G286" s="122" t="s">
        <v>525</v>
      </c>
      <c r="H286" s="122" t="s">
        <v>446</v>
      </c>
      <c r="I286" s="122" t="s">
        <v>446</v>
      </c>
    </row>
    <row r="287" spans="2:9">
      <c r="B287" s="122" t="s">
        <v>704</v>
      </c>
      <c r="C287" s="122" t="s">
        <v>705</v>
      </c>
      <c r="D287" s="122" t="s">
        <v>714</v>
      </c>
      <c r="E287" s="122" t="s">
        <v>715</v>
      </c>
      <c r="F287" s="122" t="s">
        <v>713</v>
      </c>
      <c r="G287" s="122" t="s">
        <v>525</v>
      </c>
      <c r="H287" s="122" t="s">
        <v>446</v>
      </c>
      <c r="I287" s="122" t="s">
        <v>446</v>
      </c>
    </row>
    <row r="288" spans="2:9">
      <c r="B288" s="122" t="s">
        <v>704</v>
      </c>
      <c r="C288" s="122" t="s">
        <v>705</v>
      </c>
      <c r="D288" s="122" t="s">
        <v>716</v>
      </c>
      <c r="E288" s="122" t="s">
        <v>442</v>
      </c>
      <c r="F288" s="122" t="s">
        <v>713</v>
      </c>
      <c r="G288" s="122" t="s">
        <v>525</v>
      </c>
      <c r="H288" s="122" t="s">
        <v>446</v>
      </c>
      <c r="I288" s="122" t="s">
        <v>446</v>
      </c>
    </row>
    <row r="289" spans="2:9">
      <c r="B289" s="122" t="s">
        <v>704</v>
      </c>
      <c r="C289" s="122" t="s">
        <v>717</v>
      </c>
      <c r="D289" s="122" t="s">
        <v>718</v>
      </c>
      <c r="E289" s="122" t="s">
        <v>442</v>
      </c>
      <c r="F289" s="122" t="s">
        <v>532</v>
      </c>
      <c r="G289" s="122" t="s">
        <v>525</v>
      </c>
      <c r="H289" s="122" t="s">
        <v>719</v>
      </c>
      <c r="I289" s="122" t="s">
        <v>446</v>
      </c>
    </row>
    <row r="290" spans="2:9">
      <c r="B290" s="122" t="s">
        <v>704</v>
      </c>
      <c r="C290" s="122" t="s">
        <v>717</v>
      </c>
      <c r="D290" s="122" t="s">
        <v>720</v>
      </c>
      <c r="E290" s="122" t="s">
        <v>442</v>
      </c>
      <c r="F290" s="122" t="s">
        <v>532</v>
      </c>
      <c r="G290" s="122" t="s">
        <v>525</v>
      </c>
      <c r="H290" s="122" t="s">
        <v>719</v>
      </c>
      <c r="I290" s="122" t="s">
        <v>446</v>
      </c>
    </row>
    <row r="291" spans="2:9">
      <c r="B291" s="122" t="s">
        <v>704</v>
      </c>
      <c r="C291" s="122" t="s">
        <v>705</v>
      </c>
      <c r="D291" s="122" t="s">
        <v>721</v>
      </c>
      <c r="E291" s="122" t="s">
        <v>442</v>
      </c>
      <c r="F291" s="122" t="s">
        <v>695</v>
      </c>
      <c r="G291" s="122" t="s">
        <v>525</v>
      </c>
      <c r="H291" s="122" t="s">
        <v>446</v>
      </c>
      <c r="I291" s="122" t="s">
        <v>446</v>
      </c>
    </row>
    <row r="292" spans="2:9">
      <c r="B292" s="122" t="s">
        <v>704</v>
      </c>
      <c r="C292" s="122" t="s">
        <v>705</v>
      </c>
      <c r="D292" s="122" t="s">
        <v>722</v>
      </c>
      <c r="E292" s="122" t="s">
        <v>442</v>
      </c>
      <c r="F292" s="122" t="s">
        <v>695</v>
      </c>
      <c r="G292" s="122" t="s">
        <v>525</v>
      </c>
      <c r="H292" s="122" t="s">
        <v>446</v>
      </c>
      <c r="I292" s="122" t="s">
        <v>446</v>
      </c>
    </row>
    <row r="293" spans="2:9">
      <c r="B293" s="122" t="s">
        <v>704</v>
      </c>
      <c r="C293" s="122" t="s">
        <v>705</v>
      </c>
      <c r="D293" s="122" t="s">
        <v>723</v>
      </c>
      <c r="E293" s="122" t="s">
        <v>457</v>
      </c>
      <c r="F293" s="122" t="s">
        <v>695</v>
      </c>
      <c r="G293" s="122" t="s">
        <v>525</v>
      </c>
      <c r="H293" s="122" t="s">
        <v>446</v>
      </c>
      <c r="I293" s="122" t="s">
        <v>446</v>
      </c>
    </row>
    <row r="294" spans="2:9">
      <c r="B294" s="122" t="s">
        <v>704</v>
      </c>
      <c r="C294" s="122" t="s">
        <v>705</v>
      </c>
      <c r="D294" s="122" t="s">
        <v>724</v>
      </c>
      <c r="E294" s="122" t="s">
        <v>457</v>
      </c>
      <c r="F294" s="122" t="s">
        <v>695</v>
      </c>
      <c r="G294" s="122" t="s">
        <v>525</v>
      </c>
      <c r="H294" s="122" t="s">
        <v>446</v>
      </c>
      <c r="I294" s="122" t="s">
        <v>446</v>
      </c>
    </row>
    <row r="295" spans="2:9">
      <c r="B295" s="122" t="s">
        <v>704</v>
      </c>
      <c r="C295" s="122" t="s">
        <v>705</v>
      </c>
      <c r="D295" s="122" t="s">
        <v>725</v>
      </c>
      <c r="E295" s="122" t="s">
        <v>442</v>
      </c>
      <c r="F295" s="122" t="s">
        <v>726</v>
      </c>
      <c r="G295" s="122" t="s">
        <v>525</v>
      </c>
      <c r="H295" s="122" t="s">
        <v>446</v>
      </c>
      <c r="I295" s="122" t="s">
        <v>446</v>
      </c>
    </row>
    <row r="296" spans="2:9">
      <c r="B296" s="122" t="s">
        <v>704</v>
      </c>
      <c r="C296" s="122" t="s">
        <v>717</v>
      </c>
      <c r="D296" s="122" t="s">
        <v>727</v>
      </c>
      <c r="E296" s="122" t="s">
        <v>442</v>
      </c>
      <c r="F296" s="123">
        <v>0.2</v>
      </c>
      <c r="G296" s="122" t="s">
        <v>598</v>
      </c>
      <c r="H296" s="122" t="s">
        <v>719</v>
      </c>
      <c r="I296" s="122" t="s">
        <v>446</v>
      </c>
    </row>
    <row r="297" spans="2:9">
      <c r="B297" s="122" t="s">
        <v>704</v>
      </c>
      <c r="C297" s="122" t="s">
        <v>717</v>
      </c>
      <c r="D297" s="122" t="s">
        <v>727</v>
      </c>
      <c r="E297" s="122" t="s">
        <v>442</v>
      </c>
      <c r="F297" s="123">
        <v>0.2</v>
      </c>
      <c r="G297" s="122" t="s">
        <v>525</v>
      </c>
      <c r="H297" s="122" t="s">
        <v>719</v>
      </c>
      <c r="I297" s="122" t="s">
        <v>446</v>
      </c>
    </row>
    <row r="298" spans="2:9">
      <c r="B298" s="122" t="s">
        <v>704</v>
      </c>
      <c r="C298" s="122" t="s">
        <v>717</v>
      </c>
      <c r="D298" s="122" t="s">
        <v>728</v>
      </c>
      <c r="E298" s="122" t="s">
        <v>442</v>
      </c>
      <c r="F298" s="122" t="s">
        <v>729</v>
      </c>
      <c r="G298" s="122" t="s">
        <v>598</v>
      </c>
      <c r="H298" s="122" t="s">
        <v>719</v>
      </c>
      <c r="I298" s="122" t="s">
        <v>446</v>
      </c>
    </row>
    <row r="299" spans="2:9">
      <c r="B299" s="122" t="s">
        <v>704</v>
      </c>
      <c r="C299" s="122" t="s">
        <v>705</v>
      </c>
      <c r="D299" s="122" t="s">
        <v>730</v>
      </c>
      <c r="E299" s="122" t="s">
        <v>442</v>
      </c>
      <c r="F299" s="122" t="s">
        <v>537</v>
      </c>
      <c r="G299" s="122" t="s">
        <v>574</v>
      </c>
      <c r="H299" s="122" t="s">
        <v>446</v>
      </c>
      <c r="I299" s="122" t="s">
        <v>446</v>
      </c>
    </row>
    <row r="300" spans="2:9">
      <c r="B300" s="122" t="s">
        <v>704</v>
      </c>
      <c r="C300" s="122" t="s">
        <v>705</v>
      </c>
      <c r="D300" s="122" t="s">
        <v>731</v>
      </c>
      <c r="E300" s="122" t="s">
        <v>442</v>
      </c>
      <c r="F300" s="122" t="s">
        <v>443</v>
      </c>
      <c r="G300" s="122" t="s">
        <v>732</v>
      </c>
      <c r="H300" s="122" t="s">
        <v>446</v>
      </c>
      <c r="I300" s="122" t="s">
        <v>446</v>
      </c>
    </row>
    <row r="301" spans="2:9">
      <c r="B301" s="122" t="s">
        <v>704</v>
      </c>
      <c r="C301" s="122" t="s">
        <v>705</v>
      </c>
      <c r="D301" s="122" t="s">
        <v>733</v>
      </c>
      <c r="E301" s="122" t="s">
        <v>457</v>
      </c>
      <c r="F301" s="122" t="s">
        <v>506</v>
      </c>
      <c r="G301" s="122" t="s">
        <v>446</v>
      </c>
      <c r="H301" s="122" t="s">
        <v>734</v>
      </c>
      <c r="I301" s="122" t="s">
        <v>446</v>
      </c>
    </row>
    <row r="302" spans="2:9">
      <c r="B302" s="122" t="s">
        <v>704</v>
      </c>
      <c r="C302" s="122" t="s">
        <v>705</v>
      </c>
      <c r="D302" s="122" t="s">
        <v>735</v>
      </c>
      <c r="E302" s="122" t="s">
        <v>457</v>
      </c>
      <c r="F302" s="122" t="s">
        <v>506</v>
      </c>
      <c r="G302" s="122" t="s">
        <v>446</v>
      </c>
      <c r="H302" s="122" t="s">
        <v>446</v>
      </c>
      <c r="I302" s="122" t="s">
        <v>446</v>
      </c>
    </row>
    <row r="303" spans="2:9">
      <c r="B303" s="122" t="s">
        <v>704</v>
      </c>
      <c r="C303" s="122" t="s">
        <v>705</v>
      </c>
      <c r="D303" s="122" t="s">
        <v>736</v>
      </c>
      <c r="E303" s="122" t="s">
        <v>457</v>
      </c>
      <c r="F303" s="122" t="s">
        <v>506</v>
      </c>
      <c r="G303" s="122" t="s">
        <v>446</v>
      </c>
      <c r="H303" s="122" t="s">
        <v>446</v>
      </c>
      <c r="I303" s="122" t="s">
        <v>446</v>
      </c>
    </row>
    <row r="304" spans="2:9">
      <c r="B304" s="122" t="s">
        <v>704</v>
      </c>
      <c r="C304" s="122" t="s">
        <v>705</v>
      </c>
      <c r="D304" s="122" t="s">
        <v>737</v>
      </c>
      <c r="E304" s="122" t="s">
        <v>457</v>
      </c>
      <c r="F304" s="122" t="s">
        <v>506</v>
      </c>
      <c r="G304" s="122" t="s">
        <v>446</v>
      </c>
      <c r="H304" s="122" t="s">
        <v>446</v>
      </c>
      <c r="I304" s="122" t="s">
        <v>446</v>
      </c>
    </row>
    <row r="305" spans="2:9">
      <c r="B305" s="122" t="s">
        <v>704</v>
      </c>
      <c r="C305" s="122" t="s">
        <v>705</v>
      </c>
      <c r="D305" s="122" t="s">
        <v>738</v>
      </c>
      <c r="E305" s="122" t="s">
        <v>457</v>
      </c>
      <c r="F305" s="122" t="s">
        <v>506</v>
      </c>
      <c r="G305" s="122" t="s">
        <v>446</v>
      </c>
      <c r="H305" s="122" t="s">
        <v>446</v>
      </c>
      <c r="I305" s="122" t="s">
        <v>446</v>
      </c>
    </row>
    <row r="306" spans="2:9">
      <c r="B306" s="122" t="s">
        <v>704</v>
      </c>
      <c r="C306" s="122" t="s">
        <v>705</v>
      </c>
      <c r="D306" s="122" t="s">
        <v>739</v>
      </c>
      <c r="E306" s="122" t="s">
        <v>457</v>
      </c>
      <c r="F306" s="122" t="s">
        <v>506</v>
      </c>
      <c r="G306" s="122" t="s">
        <v>446</v>
      </c>
      <c r="H306" s="122" t="s">
        <v>446</v>
      </c>
      <c r="I306" s="122" t="s">
        <v>446</v>
      </c>
    </row>
    <row r="307" spans="2:9">
      <c r="B307" s="122" t="s">
        <v>704</v>
      </c>
      <c r="C307" s="122" t="s">
        <v>705</v>
      </c>
      <c r="D307" s="122" t="s">
        <v>740</v>
      </c>
      <c r="E307" s="122" t="s">
        <v>457</v>
      </c>
      <c r="F307" s="122" t="s">
        <v>506</v>
      </c>
      <c r="G307" s="122" t="s">
        <v>741</v>
      </c>
      <c r="H307" s="122" t="s">
        <v>446</v>
      </c>
      <c r="I307" s="122" t="s">
        <v>446</v>
      </c>
    </row>
    <row r="308" spans="2:9">
      <c r="B308" s="122" t="s">
        <v>704</v>
      </c>
      <c r="C308" s="122" t="s">
        <v>705</v>
      </c>
      <c r="D308" s="122" t="s">
        <v>742</v>
      </c>
      <c r="E308" s="122" t="s">
        <v>457</v>
      </c>
      <c r="F308" s="122" t="s">
        <v>506</v>
      </c>
      <c r="G308" s="122" t="s">
        <v>446</v>
      </c>
      <c r="H308" s="122" t="s">
        <v>446</v>
      </c>
      <c r="I308" s="122" t="s">
        <v>446</v>
      </c>
    </row>
    <row r="309" spans="2:9">
      <c r="B309" s="122" t="s">
        <v>704</v>
      </c>
      <c r="C309" s="122" t="s">
        <v>705</v>
      </c>
      <c r="D309" s="122" t="s">
        <v>743</v>
      </c>
      <c r="E309" s="122" t="s">
        <v>457</v>
      </c>
      <c r="F309" s="122" t="s">
        <v>506</v>
      </c>
      <c r="G309" s="122" t="s">
        <v>446</v>
      </c>
      <c r="H309" s="122" t="s">
        <v>446</v>
      </c>
      <c r="I309" s="122" t="s">
        <v>446</v>
      </c>
    </row>
    <row r="310" spans="2:9">
      <c r="B310" s="122" t="s">
        <v>704</v>
      </c>
      <c r="C310" s="122" t="s">
        <v>705</v>
      </c>
      <c r="D310" s="122" t="s">
        <v>744</v>
      </c>
      <c r="E310" s="122" t="s">
        <v>457</v>
      </c>
      <c r="F310" s="122" t="s">
        <v>506</v>
      </c>
      <c r="G310" s="122" t="s">
        <v>446</v>
      </c>
      <c r="H310" s="122" t="s">
        <v>446</v>
      </c>
      <c r="I310" s="122" t="s">
        <v>446</v>
      </c>
    </row>
    <row r="311" spans="2:9">
      <c r="B311" s="122" t="s">
        <v>704</v>
      </c>
      <c r="C311" s="122" t="s">
        <v>705</v>
      </c>
      <c r="D311" s="122" t="s">
        <v>745</v>
      </c>
      <c r="E311" s="122" t="s">
        <v>457</v>
      </c>
      <c r="F311" s="122" t="s">
        <v>506</v>
      </c>
      <c r="G311" s="122" t="s">
        <v>446</v>
      </c>
      <c r="H311" s="122" t="s">
        <v>446</v>
      </c>
      <c r="I311" s="122" t="s">
        <v>446</v>
      </c>
    </row>
    <row r="312" spans="2:9">
      <c r="B312" s="122" t="s">
        <v>704</v>
      </c>
      <c r="C312" s="122" t="s">
        <v>705</v>
      </c>
      <c r="D312" s="122" t="s">
        <v>746</v>
      </c>
      <c r="E312" s="122" t="s">
        <v>457</v>
      </c>
      <c r="F312" s="122" t="s">
        <v>506</v>
      </c>
      <c r="G312" s="122" t="s">
        <v>446</v>
      </c>
      <c r="H312" s="122" t="s">
        <v>446</v>
      </c>
      <c r="I312" s="122" t="s">
        <v>446</v>
      </c>
    </row>
    <row r="313" spans="2:9">
      <c r="B313" s="122" t="s">
        <v>704</v>
      </c>
      <c r="C313" s="122" t="s">
        <v>705</v>
      </c>
      <c r="D313" s="122" t="s">
        <v>747</v>
      </c>
      <c r="E313" s="122" t="s">
        <v>457</v>
      </c>
      <c r="F313" s="122" t="s">
        <v>506</v>
      </c>
      <c r="G313" s="122" t="s">
        <v>446</v>
      </c>
      <c r="H313" s="122" t="s">
        <v>446</v>
      </c>
      <c r="I313" s="122" t="s">
        <v>446</v>
      </c>
    </row>
    <row r="314" spans="2:9">
      <c r="B314" s="122" t="s">
        <v>704</v>
      </c>
      <c r="C314" s="122" t="s">
        <v>705</v>
      </c>
      <c r="D314" s="122" t="s">
        <v>748</v>
      </c>
      <c r="E314" s="122" t="s">
        <v>457</v>
      </c>
      <c r="F314" s="122" t="s">
        <v>506</v>
      </c>
      <c r="G314" s="122" t="s">
        <v>446</v>
      </c>
      <c r="H314" s="122" t="s">
        <v>446</v>
      </c>
      <c r="I314" s="122" t="s">
        <v>446</v>
      </c>
    </row>
    <row r="315" spans="2:9">
      <c r="B315" s="122" t="s">
        <v>704</v>
      </c>
      <c r="C315" s="122" t="s">
        <v>705</v>
      </c>
      <c r="D315" s="122" t="s">
        <v>749</v>
      </c>
      <c r="E315" s="122" t="s">
        <v>457</v>
      </c>
      <c r="F315" s="122" t="s">
        <v>506</v>
      </c>
      <c r="G315" s="122" t="s">
        <v>446</v>
      </c>
      <c r="H315" s="122" t="s">
        <v>446</v>
      </c>
      <c r="I315" s="122" t="s">
        <v>446</v>
      </c>
    </row>
    <row r="316" spans="2:9">
      <c r="B316" s="122" t="s">
        <v>704</v>
      </c>
      <c r="C316" s="122" t="s">
        <v>705</v>
      </c>
      <c r="D316" s="122" t="s">
        <v>750</v>
      </c>
      <c r="E316" s="122" t="s">
        <v>442</v>
      </c>
      <c r="F316" s="122" t="s">
        <v>506</v>
      </c>
      <c r="G316" s="122" t="s">
        <v>446</v>
      </c>
      <c r="H316" s="122" t="s">
        <v>446</v>
      </c>
      <c r="I316" s="122" t="s">
        <v>446</v>
      </c>
    </row>
    <row r="317" spans="2:9">
      <c r="B317" s="122" t="s">
        <v>704</v>
      </c>
      <c r="C317" s="122" t="s">
        <v>705</v>
      </c>
      <c r="D317" s="122" t="s">
        <v>751</v>
      </c>
      <c r="E317" s="122" t="s">
        <v>457</v>
      </c>
      <c r="F317" s="122" t="s">
        <v>506</v>
      </c>
      <c r="G317" s="122" t="s">
        <v>446</v>
      </c>
      <c r="H317" s="122" t="s">
        <v>445</v>
      </c>
      <c r="I317" s="122" t="s">
        <v>445</v>
      </c>
    </row>
    <row r="318" spans="2:9">
      <c r="B318" s="122" t="s">
        <v>704</v>
      </c>
      <c r="C318" s="122" t="s">
        <v>705</v>
      </c>
      <c r="D318" s="122" t="s">
        <v>752</v>
      </c>
      <c r="E318" s="122" t="s">
        <v>457</v>
      </c>
      <c r="F318" s="122" t="s">
        <v>506</v>
      </c>
      <c r="G318" s="122" t="s">
        <v>446</v>
      </c>
      <c r="H318" s="122" t="s">
        <v>446</v>
      </c>
      <c r="I318" s="122" t="s">
        <v>446</v>
      </c>
    </row>
    <row r="319" spans="2:9">
      <c r="B319" s="122" t="s">
        <v>704</v>
      </c>
      <c r="C319" s="122" t="s">
        <v>705</v>
      </c>
      <c r="D319" s="122" t="s">
        <v>753</v>
      </c>
      <c r="E319" s="122" t="s">
        <v>457</v>
      </c>
      <c r="F319" s="122" t="s">
        <v>506</v>
      </c>
      <c r="G319" s="122" t="s">
        <v>446</v>
      </c>
      <c r="H319" s="122" t="s">
        <v>446</v>
      </c>
      <c r="I319" s="122" t="s">
        <v>446</v>
      </c>
    </row>
    <row r="320" spans="2:9">
      <c r="B320" s="122" t="s">
        <v>704</v>
      </c>
      <c r="C320" s="122" t="s">
        <v>705</v>
      </c>
      <c r="D320" s="122" t="s">
        <v>754</v>
      </c>
      <c r="E320" s="122" t="s">
        <v>457</v>
      </c>
      <c r="F320" s="122" t="s">
        <v>506</v>
      </c>
      <c r="G320" s="122" t="s">
        <v>446</v>
      </c>
      <c r="H320" s="122" t="s">
        <v>446</v>
      </c>
      <c r="I320" s="122" t="s">
        <v>446</v>
      </c>
    </row>
    <row r="321" spans="2:9">
      <c r="B321" s="122" t="s">
        <v>704</v>
      </c>
      <c r="C321" s="122" t="s">
        <v>705</v>
      </c>
      <c r="D321" s="122" t="s">
        <v>755</v>
      </c>
      <c r="E321" s="122" t="s">
        <v>457</v>
      </c>
      <c r="F321" s="122" t="s">
        <v>506</v>
      </c>
      <c r="G321" s="122" t="s">
        <v>446</v>
      </c>
      <c r="H321" s="122" t="s">
        <v>446</v>
      </c>
      <c r="I321" s="122" t="s">
        <v>446</v>
      </c>
    </row>
    <row r="322" spans="2:9">
      <c r="B322" s="122" t="s">
        <v>704</v>
      </c>
      <c r="C322" s="122" t="s">
        <v>705</v>
      </c>
      <c r="D322" s="122" t="s">
        <v>756</v>
      </c>
      <c r="E322" s="122" t="s">
        <v>457</v>
      </c>
      <c r="F322" s="122" t="s">
        <v>506</v>
      </c>
      <c r="G322" s="122" t="s">
        <v>446</v>
      </c>
      <c r="H322" s="122" t="s">
        <v>446</v>
      </c>
      <c r="I322" s="122" t="s">
        <v>446</v>
      </c>
    </row>
    <row r="323" spans="2:9">
      <c r="B323" s="122" t="s">
        <v>704</v>
      </c>
      <c r="C323" s="122" t="s">
        <v>705</v>
      </c>
      <c r="D323" s="122" t="s">
        <v>757</v>
      </c>
      <c r="E323" s="122" t="s">
        <v>457</v>
      </c>
      <c r="F323" s="122" t="s">
        <v>506</v>
      </c>
      <c r="G323" s="122" t="s">
        <v>446</v>
      </c>
      <c r="H323" s="122" t="s">
        <v>446</v>
      </c>
      <c r="I323" s="122" t="s">
        <v>446</v>
      </c>
    </row>
    <row r="324" spans="2:9">
      <c r="B324" s="122" t="s">
        <v>704</v>
      </c>
      <c r="C324" s="122" t="s">
        <v>705</v>
      </c>
      <c r="D324" s="122" t="s">
        <v>758</v>
      </c>
      <c r="E324" s="122" t="s">
        <v>457</v>
      </c>
      <c r="F324" s="122" t="s">
        <v>506</v>
      </c>
      <c r="G324" s="122" t="s">
        <v>445</v>
      </c>
      <c r="H324" s="122" t="s">
        <v>446</v>
      </c>
      <c r="I324" s="122" t="s">
        <v>446</v>
      </c>
    </row>
    <row r="325" spans="2:9">
      <c r="B325" s="122" t="s">
        <v>704</v>
      </c>
      <c r="C325" s="122" t="s">
        <v>705</v>
      </c>
      <c r="D325" s="122" t="s">
        <v>759</v>
      </c>
      <c r="E325" s="122" t="s">
        <v>457</v>
      </c>
      <c r="F325" s="122" t="s">
        <v>506</v>
      </c>
      <c r="G325" s="122" t="s">
        <v>445</v>
      </c>
      <c r="H325" s="122" t="s">
        <v>446</v>
      </c>
      <c r="I325" s="122" t="s">
        <v>446</v>
      </c>
    </row>
    <row r="326" spans="2:9">
      <c r="B326" s="122" t="s">
        <v>704</v>
      </c>
      <c r="C326" s="122" t="s">
        <v>705</v>
      </c>
      <c r="D326" s="122" t="s">
        <v>760</v>
      </c>
      <c r="E326" s="122" t="s">
        <v>457</v>
      </c>
      <c r="F326" s="122" t="s">
        <v>506</v>
      </c>
      <c r="G326" s="122" t="s">
        <v>445</v>
      </c>
      <c r="H326" s="122" t="s">
        <v>446</v>
      </c>
      <c r="I326" s="122" t="s">
        <v>446</v>
      </c>
    </row>
    <row r="327" spans="2:9">
      <c r="B327" s="122" t="s">
        <v>704</v>
      </c>
      <c r="C327" s="122" t="s">
        <v>705</v>
      </c>
      <c r="D327" s="122" t="s">
        <v>761</v>
      </c>
      <c r="E327" s="122" t="s">
        <v>442</v>
      </c>
      <c r="F327" s="122" t="s">
        <v>506</v>
      </c>
      <c r="G327" s="122" t="s">
        <v>446</v>
      </c>
      <c r="H327" s="122" t="s">
        <v>446</v>
      </c>
      <c r="I327" s="122" t="s">
        <v>446</v>
      </c>
    </row>
    <row r="328" spans="2:9">
      <c r="B328" s="122" t="s">
        <v>704</v>
      </c>
      <c r="C328" s="122" t="s">
        <v>705</v>
      </c>
      <c r="D328" s="122" t="s">
        <v>762</v>
      </c>
      <c r="E328" s="122" t="s">
        <v>442</v>
      </c>
      <c r="F328" s="122" t="s">
        <v>506</v>
      </c>
      <c r="G328" s="122" t="s">
        <v>446</v>
      </c>
      <c r="H328" s="122" t="s">
        <v>446</v>
      </c>
      <c r="I328" s="122" t="s">
        <v>446</v>
      </c>
    </row>
    <row r="329" spans="2:9">
      <c r="B329" s="122" t="s">
        <v>704</v>
      </c>
      <c r="C329" s="122" t="s">
        <v>705</v>
      </c>
      <c r="D329" s="122" t="s">
        <v>763</v>
      </c>
      <c r="E329" s="122" t="s">
        <v>442</v>
      </c>
      <c r="F329" s="122" t="s">
        <v>506</v>
      </c>
      <c r="G329" s="122" t="s">
        <v>764</v>
      </c>
      <c r="H329" s="122" t="s">
        <v>446</v>
      </c>
      <c r="I329" s="122" t="s">
        <v>446</v>
      </c>
    </row>
    <row r="330" spans="2:9">
      <c r="B330" s="122" t="s">
        <v>704</v>
      </c>
      <c r="C330" s="122" t="s">
        <v>705</v>
      </c>
      <c r="D330" s="122" t="s">
        <v>765</v>
      </c>
      <c r="E330" s="122" t="s">
        <v>442</v>
      </c>
      <c r="F330" s="122" t="s">
        <v>506</v>
      </c>
      <c r="G330" s="122" t="s">
        <v>764</v>
      </c>
      <c r="H330" s="122" t="s">
        <v>446</v>
      </c>
      <c r="I330" s="122" t="s">
        <v>446</v>
      </c>
    </row>
    <row r="331" spans="2:9">
      <c r="B331" s="122" t="s">
        <v>704</v>
      </c>
      <c r="C331" s="122" t="s">
        <v>705</v>
      </c>
      <c r="D331" s="122" t="s">
        <v>763</v>
      </c>
      <c r="E331" s="122" t="s">
        <v>442</v>
      </c>
      <c r="F331" s="122" t="s">
        <v>506</v>
      </c>
      <c r="G331" s="122" t="s">
        <v>446</v>
      </c>
      <c r="H331" s="122" t="s">
        <v>446</v>
      </c>
      <c r="I331" s="122" t="s">
        <v>446</v>
      </c>
    </row>
    <row r="332" spans="2:9">
      <c r="B332" s="122" t="s">
        <v>704</v>
      </c>
      <c r="C332" s="122" t="s">
        <v>705</v>
      </c>
      <c r="D332" s="122" t="s">
        <v>766</v>
      </c>
      <c r="E332" s="122" t="s">
        <v>442</v>
      </c>
      <c r="F332" s="122" t="s">
        <v>506</v>
      </c>
      <c r="G332" s="122" t="s">
        <v>446</v>
      </c>
      <c r="H332" s="122" t="s">
        <v>446</v>
      </c>
      <c r="I332" s="122" t="s">
        <v>446</v>
      </c>
    </row>
    <row r="333" spans="2:9">
      <c r="B333" s="122" t="s">
        <v>704</v>
      </c>
      <c r="C333" s="122" t="s">
        <v>705</v>
      </c>
      <c r="D333" s="122" t="s">
        <v>765</v>
      </c>
      <c r="E333" s="122" t="s">
        <v>442</v>
      </c>
      <c r="F333" s="122" t="s">
        <v>506</v>
      </c>
      <c r="G333" s="122" t="s">
        <v>446</v>
      </c>
      <c r="H333" s="122" t="s">
        <v>446</v>
      </c>
      <c r="I333" s="122" t="s">
        <v>446</v>
      </c>
    </row>
    <row r="334" spans="2:9">
      <c r="B334" s="122" t="s">
        <v>704</v>
      </c>
      <c r="C334" s="122" t="s">
        <v>705</v>
      </c>
      <c r="D334" s="122" t="s">
        <v>767</v>
      </c>
      <c r="E334" s="122" t="s">
        <v>768</v>
      </c>
      <c r="F334" s="123">
        <v>0</v>
      </c>
      <c r="G334" s="122" t="s">
        <v>446</v>
      </c>
      <c r="H334" s="122" t="s">
        <v>446</v>
      </c>
      <c r="I334" s="122" t="s">
        <v>446</v>
      </c>
    </row>
    <row r="335" spans="2:9">
      <c r="B335" s="122" t="s">
        <v>704</v>
      </c>
      <c r="C335" s="122" t="s">
        <v>705</v>
      </c>
      <c r="D335" s="122" t="s">
        <v>769</v>
      </c>
      <c r="E335" s="122" t="s">
        <v>457</v>
      </c>
      <c r="F335" s="122" t="s">
        <v>506</v>
      </c>
      <c r="G335" s="122" t="s">
        <v>446</v>
      </c>
      <c r="H335" s="122" t="s">
        <v>446</v>
      </c>
      <c r="I335" s="122" t="s">
        <v>446</v>
      </c>
    </row>
    <row r="336" spans="2:9">
      <c r="B336" s="122" t="s">
        <v>704</v>
      </c>
      <c r="C336" s="122" t="s">
        <v>705</v>
      </c>
      <c r="D336" s="122" t="s">
        <v>770</v>
      </c>
      <c r="E336" s="122" t="s">
        <v>457</v>
      </c>
      <c r="F336" s="122" t="s">
        <v>506</v>
      </c>
      <c r="G336" s="122" t="s">
        <v>446</v>
      </c>
      <c r="H336" s="122" t="s">
        <v>446</v>
      </c>
      <c r="I336" s="122" t="s">
        <v>446</v>
      </c>
    </row>
    <row r="337" spans="2:9">
      <c r="B337" s="122" t="s">
        <v>704</v>
      </c>
      <c r="C337" s="122" t="s">
        <v>705</v>
      </c>
      <c r="D337" s="122" t="s">
        <v>771</v>
      </c>
      <c r="E337" s="122" t="s">
        <v>457</v>
      </c>
      <c r="F337" s="122" t="s">
        <v>506</v>
      </c>
      <c r="G337" s="122" t="s">
        <v>446</v>
      </c>
      <c r="H337" s="122" t="s">
        <v>446</v>
      </c>
      <c r="I337" s="122" t="s">
        <v>446</v>
      </c>
    </row>
    <row r="338" spans="2:9">
      <c r="B338" s="122" t="s">
        <v>704</v>
      </c>
      <c r="C338" s="122" t="s">
        <v>705</v>
      </c>
      <c r="D338" s="122" t="s">
        <v>772</v>
      </c>
      <c r="E338" s="122" t="s">
        <v>457</v>
      </c>
      <c r="F338" s="122" t="s">
        <v>506</v>
      </c>
      <c r="G338" s="122" t="s">
        <v>446</v>
      </c>
      <c r="H338" s="122" t="s">
        <v>446</v>
      </c>
      <c r="I338" s="122" t="s">
        <v>446</v>
      </c>
    </row>
    <row r="339" spans="2:9">
      <c r="B339" s="122" t="s">
        <v>704</v>
      </c>
      <c r="C339" s="122" t="s">
        <v>705</v>
      </c>
      <c r="D339" s="122" t="s">
        <v>773</v>
      </c>
      <c r="E339" s="122" t="s">
        <v>457</v>
      </c>
      <c r="F339" s="122" t="s">
        <v>506</v>
      </c>
      <c r="G339" s="122" t="s">
        <v>446</v>
      </c>
      <c r="H339" s="122" t="s">
        <v>446</v>
      </c>
      <c r="I339" s="122" t="s">
        <v>446</v>
      </c>
    </row>
    <row r="340" spans="2:9" ht="80">
      <c r="B340" s="124" t="s">
        <v>296</v>
      </c>
      <c r="C340" s="122" t="s">
        <v>297</v>
      </c>
      <c r="D340" s="122" t="s">
        <v>774</v>
      </c>
      <c r="E340" s="122" t="s">
        <v>442</v>
      </c>
      <c r="F340" s="122" t="s">
        <v>454</v>
      </c>
      <c r="G340" s="122" t="s">
        <v>538</v>
      </c>
      <c r="H340" s="122" t="s">
        <v>538</v>
      </c>
      <c r="I340" s="122" t="s">
        <v>538</v>
      </c>
    </row>
    <row r="341" spans="2:9">
      <c r="B341" s="122" t="s">
        <v>775</v>
      </c>
      <c r="C341" s="122" t="s">
        <v>297</v>
      </c>
      <c r="D341" s="122" t="s">
        <v>776</v>
      </c>
      <c r="E341" s="122" t="s">
        <v>442</v>
      </c>
      <c r="F341" s="122" t="s">
        <v>672</v>
      </c>
      <c r="G341" s="122" t="s">
        <v>538</v>
      </c>
      <c r="H341" s="122" t="s">
        <v>538</v>
      </c>
      <c r="I341" s="122" t="s">
        <v>538</v>
      </c>
    </row>
    <row r="342" spans="2:9">
      <c r="B342" s="122" t="s">
        <v>775</v>
      </c>
      <c r="C342" s="122" t="s">
        <v>297</v>
      </c>
      <c r="D342" s="122" t="s">
        <v>777</v>
      </c>
      <c r="E342" s="122" t="s">
        <v>442</v>
      </c>
      <c r="F342" s="122" t="s">
        <v>672</v>
      </c>
      <c r="G342" s="122" t="s">
        <v>538</v>
      </c>
      <c r="H342" s="122" t="s">
        <v>538</v>
      </c>
      <c r="I342" s="122" t="s">
        <v>538</v>
      </c>
    </row>
    <row r="343" spans="2:9">
      <c r="B343" s="122" t="s">
        <v>775</v>
      </c>
      <c r="C343" s="122" t="s">
        <v>297</v>
      </c>
      <c r="D343" s="122" t="s">
        <v>778</v>
      </c>
      <c r="E343" s="122" t="s">
        <v>442</v>
      </c>
      <c r="F343" s="122" t="s">
        <v>672</v>
      </c>
      <c r="G343" s="122" t="s">
        <v>538</v>
      </c>
      <c r="H343" s="122" t="s">
        <v>538</v>
      </c>
      <c r="I343" s="122" t="s">
        <v>538</v>
      </c>
    </row>
    <row r="344" spans="2:9">
      <c r="B344" s="122" t="s">
        <v>775</v>
      </c>
      <c r="C344" s="122" t="s">
        <v>297</v>
      </c>
      <c r="D344" s="122" t="s">
        <v>779</v>
      </c>
      <c r="E344" s="122" t="s">
        <v>442</v>
      </c>
      <c r="F344" s="122" t="s">
        <v>672</v>
      </c>
      <c r="G344" s="122" t="s">
        <v>538</v>
      </c>
      <c r="H344" s="122" t="s">
        <v>538</v>
      </c>
      <c r="I344" s="122" t="s">
        <v>538</v>
      </c>
    </row>
    <row r="345" spans="2:9">
      <c r="B345" s="122" t="s">
        <v>775</v>
      </c>
      <c r="C345" s="122" t="s">
        <v>297</v>
      </c>
      <c r="D345" s="122" t="s">
        <v>780</v>
      </c>
      <c r="E345" s="122" t="s">
        <v>442</v>
      </c>
      <c r="F345" s="122" t="s">
        <v>672</v>
      </c>
      <c r="G345" s="122" t="s">
        <v>538</v>
      </c>
      <c r="H345" s="122" t="s">
        <v>538</v>
      </c>
      <c r="I345" s="122" t="s">
        <v>538</v>
      </c>
    </row>
    <row r="346" spans="2:9">
      <c r="B346" s="122" t="s">
        <v>775</v>
      </c>
      <c r="C346" s="122" t="s">
        <v>297</v>
      </c>
      <c r="D346" s="122" t="s">
        <v>781</v>
      </c>
      <c r="E346" s="122" t="s">
        <v>442</v>
      </c>
      <c r="F346" s="122" t="s">
        <v>672</v>
      </c>
      <c r="G346" s="122" t="s">
        <v>538</v>
      </c>
      <c r="H346" s="122" t="s">
        <v>538</v>
      </c>
      <c r="I346" s="122" t="s">
        <v>538</v>
      </c>
    </row>
    <row r="347" spans="2:9">
      <c r="B347" s="122" t="s">
        <v>775</v>
      </c>
      <c r="C347" s="122" t="s">
        <v>297</v>
      </c>
      <c r="D347" s="122" t="s">
        <v>782</v>
      </c>
      <c r="E347" s="122" t="s">
        <v>442</v>
      </c>
      <c r="F347" s="122" t="s">
        <v>672</v>
      </c>
      <c r="G347" s="122" t="s">
        <v>538</v>
      </c>
      <c r="H347" s="122" t="s">
        <v>538</v>
      </c>
      <c r="I347" s="122" t="s">
        <v>538</v>
      </c>
    </row>
    <row r="348" spans="2:9">
      <c r="B348" s="122" t="s">
        <v>775</v>
      </c>
      <c r="C348" s="122" t="s">
        <v>297</v>
      </c>
      <c r="D348" s="122" t="s">
        <v>783</v>
      </c>
      <c r="E348" s="122" t="s">
        <v>442</v>
      </c>
      <c r="F348" s="122" t="s">
        <v>672</v>
      </c>
      <c r="G348" s="122" t="s">
        <v>538</v>
      </c>
      <c r="H348" s="122" t="s">
        <v>538</v>
      </c>
      <c r="I348" s="122" t="s">
        <v>538</v>
      </c>
    </row>
    <row r="349" spans="2:9">
      <c r="B349" s="122" t="s">
        <v>775</v>
      </c>
      <c r="C349" s="122" t="s">
        <v>297</v>
      </c>
      <c r="D349" s="122" t="s">
        <v>784</v>
      </c>
      <c r="E349" s="122" t="s">
        <v>442</v>
      </c>
      <c r="F349" s="122" t="s">
        <v>672</v>
      </c>
      <c r="G349" s="122" t="s">
        <v>538</v>
      </c>
      <c r="H349" s="122" t="s">
        <v>538</v>
      </c>
      <c r="I349" s="122" t="s">
        <v>538</v>
      </c>
    </row>
    <row r="350" spans="2:9">
      <c r="B350" s="122" t="s">
        <v>775</v>
      </c>
      <c r="C350" s="122" t="s">
        <v>297</v>
      </c>
      <c r="D350" s="122" t="s">
        <v>785</v>
      </c>
      <c r="E350" s="122" t="s">
        <v>442</v>
      </c>
      <c r="F350" s="122" t="s">
        <v>672</v>
      </c>
      <c r="G350" s="122" t="s">
        <v>538</v>
      </c>
      <c r="H350" s="122" t="s">
        <v>538</v>
      </c>
      <c r="I350" s="122" t="s">
        <v>538</v>
      </c>
    </row>
    <row r="351" spans="2:9">
      <c r="B351" s="122" t="s">
        <v>775</v>
      </c>
      <c r="C351" s="122" t="s">
        <v>297</v>
      </c>
      <c r="D351" s="122" t="s">
        <v>786</v>
      </c>
      <c r="E351" s="122" t="s">
        <v>442</v>
      </c>
      <c r="F351" s="122" t="s">
        <v>672</v>
      </c>
      <c r="G351" s="122" t="s">
        <v>538</v>
      </c>
      <c r="H351" s="122" t="s">
        <v>538</v>
      </c>
      <c r="I351" s="122" t="s">
        <v>538</v>
      </c>
    </row>
    <row r="352" spans="2:9">
      <c r="B352" s="122" t="s">
        <v>775</v>
      </c>
      <c r="C352" s="122" t="s">
        <v>297</v>
      </c>
      <c r="D352" s="122" t="s">
        <v>787</v>
      </c>
      <c r="E352" s="122" t="s">
        <v>442</v>
      </c>
      <c r="F352" s="122" t="s">
        <v>672</v>
      </c>
      <c r="G352" s="122" t="s">
        <v>538</v>
      </c>
      <c r="H352" s="122" t="s">
        <v>538</v>
      </c>
      <c r="I352" s="122" t="s">
        <v>538</v>
      </c>
    </row>
    <row r="353" spans="2:9">
      <c r="B353" s="122" t="s">
        <v>775</v>
      </c>
      <c r="C353" s="122" t="s">
        <v>297</v>
      </c>
      <c r="D353" s="122" t="s">
        <v>788</v>
      </c>
      <c r="E353" s="122" t="s">
        <v>442</v>
      </c>
      <c r="F353" s="122" t="s">
        <v>672</v>
      </c>
      <c r="G353" s="122" t="s">
        <v>538</v>
      </c>
      <c r="H353" s="122" t="s">
        <v>538</v>
      </c>
      <c r="I353" s="122" t="s">
        <v>538</v>
      </c>
    </row>
    <row r="354" spans="2:9">
      <c r="B354" s="122" t="s">
        <v>775</v>
      </c>
      <c r="C354" s="122" t="s">
        <v>297</v>
      </c>
      <c r="D354" s="122" t="s">
        <v>789</v>
      </c>
      <c r="E354" s="122" t="s">
        <v>442</v>
      </c>
      <c r="F354" s="122" t="s">
        <v>672</v>
      </c>
      <c r="G354" s="122" t="s">
        <v>538</v>
      </c>
      <c r="H354" s="122" t="s">
        <v>538</v>
      </c>
      <c r="I354" s="122" t="s">
        <v>538</v>
      </c>
    </row>
    <row r="355" spans="2:9">
      <c r="B355" s="122" t="s">
        <v>775</v>
      </c>
      <c r="C355" s="122" t="s">
        <v>297</v>
      </c>
      <c r="D355" s="122" t="s">
        <v>790</v>
      </c>
      <c r="E355" s="122" t="s">
        <v>442</v>
      </c>
      <c r="F355" s="122" t="s">
        <v>454</v>
      </c>
      <c r="G355" s="122" t="s">
        <v>538</v>
      </c>
      <c r="H355" s="122" t="s">
        <v>538</v>
      </c>
      <c r="I355" s="122" t="s">
        <v>538</v>
      </c>
    </row>
    <row r="356" spans="2:9">
      <c r="B356" s="122" t="s">
        <v>775</v>
      </c>
      <c r="C356" s="122" t="s">
        <v>297</v>
      </c>
      <c r="D356" s="122" t="s">
        <v>791</v>
      </c>
      <c r="E356" s="122" t="s">
        <v>442</v>
      </c>
      <c r="F356" s="122" t="s">
        <v>506</v>
      </c>
      <c r="G356" s="122" t="s">
        <v>538</v>
      </c>
      <c r="H356" s="122" t="s">
        <v>538</v>
      </c>
      <c r="I356" s="122" t="s">
        <v>538</v>
      </c>
    </row>
    <row r="357" spans="2:9">
      <c r="B357" s="122" t="s">
        <v>775</v>
      </c>
      <c r="C357" s="122" t="s">
        <v>297</v>
      </c>
      <c r="D357" s="122" t="s">
        <v>792</v>
      </c>
      <c r="E357" s="122" t="s">
        <v>442</v>
      </c>
      <c r="F357" s="122" t="s">
        <v>506</v>
      </c>
      <c r="G357" s="122" t="s">
        <v>538</v>
      </c>
      <c r="H357" s="122" t="s">
        <v>538</v>
      </c>
      <c r="I357" s="122" t="s">
        <v>538</v>
      </c>
    </row>
    <row r="358" spans="2:9">
      <c r="B358" s="122" t="s">
        <v>775</v>
      </c>
      <c r="C358" s="122" t="s">
        <v>297</v>
      </c>
      <c r="D358" s="122" t="s">
        <v>793</v>
      </c>
      <c r="E358" s="122" t="s">
        <v>442</v>
      </c>
      <c r="F358" s="122" t="s">
        <v>506</v>
      </c>
      <c r="G358" s="122" t="s">
        <v>538</v>
      </c>
      <c r="H358" s="122" t="s">
        <v>538</v>
      </c>
      <c r="I358" s="122" t="s">
        <v>538</v>
      </c>
    </row>
    <row r="359" spans="2:9">
      <c r="B359" s="122" t="s">
        <v>775</v>
      </c>
      <c r="C359" s="122" t="s">
        <v>297</v>
      </c>
      <c r="D359" s="122" t="s">
        <v>794</v>
      </c>
      <c r="E359" s="122" t="s">
        <v>442</v>
      </c>
      <c r="F359" s="122" t="s">
        <v>506</v>
      </c>
      <c r="G359" s="122" t="s">
        <v>538</v>
      </c>
      <c r="H359" s="122" t="s">
        <v>538</v>
      </c>
      <c r="I359" s="122" t="s">
        <v>538</v>
      </c>
    </row>
    <row r="360" spans="2:9">
      <c r="B360" s="122" t="s">
        <v>775</v>
      </c>
      <c r="C360" s="122" t="s">
        <v>297</v>
      </c>
      <c r="D360" s="122" t="s">
        <v>795</v>
      </c>
      <c r="E360" s="122" t="s">
        <v>457</v>
      </c>
      <c r="F360" s="122" t="s">
        <v>506</v>
      </c>
      <c r="G360" s="122" t="s">
        <v>700</v>
      </c>
      <c r="H360" s="122" t="s">
        <v>700</v>
      </c>
      <c r="I360" s="122" t="s">
        <v>700</v>
      </c>
    </row>
    <row r="361" spans="2:9">
      <c r="B361" s="122" t="s">
        <v>775</v>
      </c>
      <c r="C361" s="122" t="s">
        <v>297</v>
      </c>
      <c r="D361" s="122" t="s">
        <v>796</v>
      </c>
      <c r="E361" s="122" t="s">
        <v>457</v>
      </c>
      <c r="F361" s="122" t="s">
        <v>506</v>
      </c>
      <c r="G361" s="122" t="s">
        <v>700</v>
      </c>
      <c r="H361" s="122" t="s">
        <v>700</v>
      </c>
      <c r="I361" s="122" t="s">
        <v>700</v>
      </c>
    </row>
    <row r="362" spans="2:9">
      <c r="B362" s="122" t="s">
        <v>775</v>
      </c>
      <c r="C362" s="122" t="s">
        <v>297</v>
      </c>
      <c r="D362" s="122" t="s">
        <v>797</v>
      </c>
      <c r="E362" s="122" t="s">
        <v>457</v>
      </c>
      <c r="F362" s="122" t="s">
        <v>506</v>
      </c>
      <c r="G362" s="122" t="s">
        <v>700</v>
      </c>
      <c r="H362" s="122" t="s">
        <v>700</v>
      </c>
      <c r="I362" s="122" t="s">
        <v>798</v>
      </c>
    </row>
    <row r="363" spans="2:9">
      <c r="B363" s="122" t="s">
        <v>775</v>
      </c>
      <c r="C363" s="122" t="s">
        <v>297</v>
      </c>
      <c r="D363" s="122" t="s">
        <v>799</v>
      </c>
      <c r="E363" s="122" t="s">
        <v>457</v>
      </c>
      <c r="F363" s="122" t="s">
        <v>506</v>
      </c>
      <c r="G363" s="122" t="s">
        <v>700</v>
      </c>
      <c r="H363" s="122" t="s">
        <v>700</v>
      </c>
      <c r="I363" s="122" t="s">
        <v>700</v>
      </c>
    </row>
    <row r="364" spans="2:9">
      <c r="B364" s="122" t="s">
        <v>775</v>
      </c>
      <c r="C364" s="122" t="s">
        <v>297</v>
      </c>
      <c r="D364" s="122" t="s">
        <v>800</v>
      </c>
      <c r="E364" s="122" t="s">
        <v>457</v>
      </c>
      <c r="F364" s="122" t="s">
        <v>506</v>
      </c>
      <c r="G364" s="122" t="s">
        <v>700</v>
      </c>
      <c r="H364" s="122" t="s">
        <v>700</v>
      </c>
      <c r="I364" s="122" t="s">
        <v>700</v>
      </c>
    </row>
    <row r="365" spans="2:9">
      <c r="B365" s="122" t="s">
        <v>775</v>
      </c>
      <c r="C365" s="122" t="s">
        <v>297</v>
      </c>
      <c r="D365" s="122" t="s">
        <v>801</v>
      </c>
      <c r="E365" s="122" t="s">
        <v>457</v>
      </c>
      <c r="F365" s="122" t="s">
        <v>506</v>
      </c>
      <c r="G365" s="122" t="s">
        <v>700</v>
      </c>
      <c r="H365" s="122" t="s">
        <v>700</v>
      </c>
      <c r="I365" s="122" t="s">
        <v>700</v>
      </c>
    </row>
    <row r="366" spans="2:9">
      <c r="B366" s="122" t="s">
        <v>775</v>
      </c>
      <c r="C366" s="122" t="s">
        <v>297</v>
      </c>
      <c r="D366" s="122" t="s">
        <v>802</v>
      </c>
      <c r="E366" s="122" t="s">
        <v>457</v>
      </c>
      <c r="F366" s="122" t="s">
        <v>506</v>
      </c>
      <c r="G366" s="122" t="s">
        <v>700</v>
      </c>
      <c r="H366" s="122" t="s">
        <v>700</v>
      </c>
      <c r="I366" s="122" t="s">
        <v>700</v>
      </c>
    </row>
    <row r="367" spans="2:9">
      <c r="B367" s="122" t="s">
        <v>775</v>
      </c>
      <c r="C367" s="122" t="s">
        <v>297</v>
      </c>
      <c r="D367" s="122" t="s">
        <v>803</v>
      </c>
      <c r="E367" s="122" t="s">
        <v>457</v>
      </c>
      <c r="F367" s="122" t="s">
        <v>506</v>
      </c>
      <c r="G367" s="122" t="s">
        <v>700</v>
      </c>
      <c r="H367" s="122" t="s">
        <v>700</v>
      </c>
      <c r="I367" s="122" t="s">
        <v>700</v>
      </c>
    </row>
    <row r="368" spans="2:9">
      <c r="B368" s="122" t="s">
        <v>775</v>
      </c>
      <c r="C368" s="122" t="s">
        <v>297</v>
      </c>
      <c r="D368" s="122" t="s">
        <v>804</v>
      </c>
      <c r="E368" s="122" t="s">
        <v>442</v>
      </c>
      <c r="F368" s="122" t="s">
        <v>506</v>
      </c>
      <c r="G368" s="122" t="s">
        <v>538</v>
      </c>
      <c r="H368" s="122" t="s">
        <v>538</v>
      </c>
      <c r="I368" s="122" t="s">
        <v>538</v>
      </c>
    </row>
    <row r="369" spans="2:9">
      <c r="B369" s="122" t="s">
        <v>775</v>
      </c>
      <c r="C369" s="122" t="s">
        <v>297</v>
      </c>
      <c r="D369" s="122" t="s">
        <v>805</v>
      </c>
      <c r="E369" s="122" t="s">
        <v>442</v>
      </c>
      <c r="F369" s="122" t="s">
        <v>506</v>
      </c>
      <c r="G369" s="122" t="s">
        <v>538</v>
      </c>
      <c r="H369" s="122" t="s">
        <v>538</v>
      </c>
      <c r="I369" s="122" t="s">
        <v>538</v>
      </c>
    </row>
    <row r="370" spans="2:9">
      <c r="B370" s="122" t="s">
        <v>775</v>
      </c>
      <c r="C370" s="122" t="s">
        <v>297</v>
      </c>
      <c r="D370" s="122" t="s">
        <v>806</v>
      </c>
      <c r="E370" s="122" t="s">
        <v>442</v>
      </c>
      <c r="F370" s="122" t="s">
        <v>506</v>
      </c>
      <c r="G370" s="122" t="s">
        <v>538</v>
      </c>
      <c r="H370" s="122" t="s">
        <v>538</v>
      </c>
      <c r="I370" s="122" t="s">
        <v>538</v>
      </c>
    </row>
    <row r="371" spans="2:9">
      <c r="B371" s="122" t="s">
        <v>775</v>
      </c>
      <c r="C371" s="122" t="s">
        <v>297</v>
      </c>
      <c r="D371" s="122" t="s">
        <v>807</v>
      </c>
      <c r="E371" s="122" t="s">
        <v>442</v>
      </c>
      <c r="F371" s="122" t="s">
        <v>506</v>
      </c>
      <c r="G371" s="122" t="s">
        <v>538</v>
      </c>
      <c r="H371" s="122" t="s">
        <v>538</v>
      </c>
      <c r="I371" s="122" t="s">
        <v>538</v>
      </c>
    </row>
    <row r="372" spans="2:9">
      <c r="B372" s="122" t="s">
        <v>775</v>
      </c>
      <c r="C372" s="122" t="s">
        <v>297</v>
      </c>
      <c r="D372" s="122" t="s">
        <v>808</v>
      </c>
      <c r="E372" s="122" t="s">
        <v>442</v>
      </c>
      <c r="F372" s="122" t="s">
        <v>506</v>
      </c>
      <c r="G372" s="122" t="s">
        <v>538</v>
      </c>
      <c r="H372" s="122" t="s">
        <v>538</v>
      </c>
      <c r="I372" s="122" t="s">
        <v>538</v>
      </c>
    </row>
    <row r="373" spans="2:9">
      <c r="B373" s="122" t="s">
        <v>775</v>
      </c>
      <c r="C373" s="122" t="s">
        <v>297</v>
      </c>
      <c r="D373" s="122" t="s">
        <v>809</v>
      </c>
      <c r="E373" s="122" t="s">
        <v>442</v>
      </c>
      <c r="F373" s="122" t="s">
        <v>506</v>
      </c>
      <c r="G373" s="122" t="s">
        <v>538</v>
      </c>
      <c r="H373" s="122" t="s">
        <v>538</v>
      </c>
      <c r="I373" s="122" t="s">
        <v>538</v>
      </c>
    </row>
    <row r="374" spans="2:9">
      <c r="B374" s="122" t="s">
        <v>775</v>
      </c>
      <c r="C374" s="122" t="s">
        <v>297</v>
      </c>
      <c r="D374" s="122" t="s">
        <v>810</v>
      </c>
      <c r="E374" s="122" t="s">
        <v>442</v>
      </c>
      <c r="F374" s="122" t="s">
        <v>506</v>
      </c>
      <c r="G374" s="122" t="s">
        <v>538</v>
      </c>
      <c r="H374" s="122" t="s">
        <v>538</v>
      </c>
      <c r="I374" s="122" t="s">
        <v>538</v>
      </c>
    </row>
    <row r="375" spans="2:9">
      <c r="B375" s="122" t="s">
        <v>775</v>
      </c>
      <c r="C375" s="122" t="s">
        <v>297</v>
      </c>
      <c r="D375" s="122" t="s">
        <v>811</v>
      </c>
      <c r="E375" s="122" t="s">
        <v>442</v>
      </c>
      <c r="F375" s="122" t="s">
        <v>506</v>
      </c>
      <c r="G375" s="122" t="s">
        <v>538</v>
      </c>
      <c r="H375" s="122" t="s">
        <v>538</v>
      </c>
      <c r="I375" s="122" t="s">
        <v>538</v>
      </c>
    </row>
    <row r="376" spans="2:9">
      <c r="B376" s="122" t="s">
        <v>775</v>
      </c>
      <c r="C376" s="122" t="s">
        <v>297</v>
      </c>
      <c r="D376" s="122" t="s">
        <v>812</v>
      </c>
      <c r="E376" s="122" t="s">
        <v>442</v>
      </c>
      <c r="F376" s="122" t="s">
        <v>506</v>
      </c>
      <c r="G376" s="122" t="s">
        <v>538</v>
      </c>
      <c r="H376" s="122" t="s">
        <v>538</v>
      </c>
      <c r="I376" s="122" t="s">
        <v>538</v>
      </c>
    </row>
    <row r="377" spans="2:9">
      <c r="B377" s="122" t="s">
        <v>775</v>
      </c>
      <c r="C377" s="122" t="s">
        <v>297</v>
      </c>
      <c r="D377" s="122" t="s">
        <v>813</v>
      </c>
      <c r="E377" s="122" t="s">
        <v>442</v>
      </c>
      <c r="F377" s="122" t="s">
        <v>506</v>
      </c>
      <c r="G377" s="122" t="s">
        <v>538</v>
      </c>
      <c r="H377" s="122" t="s">
        <v>538</v>
      </c>
      <c r="I377" s="122" t="s">
        <v>538</v>
      </c>
    </row>
    <row r="378" spans="2:9">
      <c r="B378" s="122" t="s">
        <v>775</v>
      </c>
      <c r="C378" s="122" t="s">
        <v>297</v>
      </c>
      <c r="D378" s="122" t="s">
        <v>814</v>
      </c>
      <c r="E378" s="122" t="s">
        <v>442</v>
      </c>
      <c r="F378" s="123">
        <v>0</v>
      </c>
      <c r="G378" s="122" t="s">
        <v>538</v>
      </c>
      <c r="H378" s="122" t="s">
        <v>538</v>
      </c>
      <c r="I378" s="122" t="s">
        <v>538</v>
      </c>
    </row>
    <row r="379" spans="2:9">
      <c r="B379" s="122" t="s">
        <v>815</v>
      </c>
      <c r="C379" s="122" t="s">
        <v>117</v>
      </c>
      <c r="D379" s="122" t="s">
        <v>118</v>
      </c>
      <c r="E379" s="122" t="s">
        <v>442</v>
      </c>
      <c r="F379" s="122" t="s">
        <v>662</v>
      </c>
      <c r="G379" s="122" t="s">
        <v>525</v>
      </c>
      <c r="H379" s="122" t="s">
        <v>525</v>
      </c>
      <c r="I379" s="122" t="s">
        <v>525</v>
      </c>
    </row>
    <row r="380" spans="2:9">
      <c r="B380" s="122" t="s">
        <v>815</v>
      </c>
      <c r="C380" s="122" t="s">
        <v>128</v>
      </c>
      <c r="D380" s="122" t="s">
        <v>816</v>
      </c>
      <c r="E380" s="122" t="s">
        <v>442</v>
      </c>
      <c r="F380" s="122" t="s">
        <v>817</v>
      </c>
      <c r="G380" s="122" t="s">
        <v>525</v>
      </c>
      <c r="H380" s="122" t="s">
        <v>525</v>
      </c>
      <c r="I380" s="122" t="s">
        <v>525</v>
      </c>
    </row>
    <row r="381" spans="2:9">
      <c r="B381" s="122" t="s">
        <v>815</v>
      </c>
      <c r="C381" s="122" t="s">
        <v>117</v>
      </c>
      <c r="D381" s="122" t="s">
        <v>143</v>
      </c>
      <c r="E381" s="122" t="s">
        <v>442</v>
      </c>
      <c r="F381" s="122" t="s">
        <v>655</v>
      </c>
      <c r="G381" s="122" t="s">
        <v>525</v>
      </c>
      <c r="H381" s="122" t="s">
        <v>525</v>
      </c>
      <c r="I381" s="122" t="s">
        <v>444</v>
      </c>
    </row>
    <row r="382" spans="2:9">
      <c r="B382" s="122" t="s">
        <v>815</v>
      </c>
      <c r="C382" s="122" t="s">
        <v>117</v>
      </c>
      <c r="D382" s="122" t="s">
        <v>818</v>
      </c>
      <c r="E382" s="122" t="s">
        <v>457</v>
      </c>
      <c r="F382" s="122" t="s">
        <v>662</v>
      </c>
      <c r="G382" s="122" t="s">
        <v>525</v>
      </c>
      <c r="H382" s="122" t="s">
        <v>525</v>
      </c>
      <c r="I382" s="122" t="s">
        <v>444</v>
      </c>
    </row>
    <row r="383" spans="2:9">
      <c r="B383" s="122" t="s">
        <v>815</v>
      </c>
      <c r="C383" s="122" t="s">
        <v>117</v>
      </c>
      <c r="D383" s="122" t="s">
        <v>819</v>
      </c>
      <c r="E383" s="122" t="s">
        <v>457</v>
      </c>
      <c r="F383" s="122" t="s">
        <v>662</v>
      </c>
      <c r="G383" s="122" t="s">
        <v>525</v>
      </c>
      <c r="H383" s="122" t="s">
        <v>525</v>
      </c>
      <c r="I383" s="122" t="s">
        <v>444</v>
      </c>
    </row>
    <row r="384" spans="2:9">
      <c r="B384" s="122" t="s">
        <v>815</v>
      </c>
      <c r="C384" s="122" t="s">
        <v>117</v>
      </c>
      <c r="D384" s="122" t="s">
        <v>173</v>
      </c>
      <c r="E384" s="122" t="s">
        <v>576</v>
      </c>
      <c r="F384" s="122" t="s">
        <v>524</v>
      </c>
      <c r="G384" s="122" t="s">
        <v>525</v>
      </c>
      <c r="H384" s="122" t="s">
        <v>525</v>
      </c>
      <c r="I384" s="122" t="s">
        <v>538</v>
      </c>
    </row>
    <row r="385" spans="2:9">
      <c r="B385" s="122" t="s">
        <v>815</v>
      </c>
      <c r="C385" s="122" t="s">
        <v>117</v>
      </c>
      <c r="D385" s="122" t="s">
        <v>820</v>
      </c>
      <c r="E385" s="122" t="s">
        <v>457</v>
      </c>
      <c r="F385" s="122" t="s">
        <v>662</v>
      </c>
      <c r="G385" s="122" t="s">
        <v>525</v>
      </c>
      <c r="H385" s="122" t="s">
        <v>538</v>
      </c>
      <c r="I385" s="122" t="s">
        <v>444</v>
      </c>
    </row>
    <row r="386" spans="2:9">
      <c r="B386" s="122" t="s">
        <v>815</v>
      </c>
      <c r="C386" s="122" t="s">
        <v>117</v>
      </c>
      <c r="D386" s="122" t="s">
        <v>160</v>
      </c>
      <c r="E386" s="122" t="s">
        <v>576</v>
      </c>
      <c r="F386" s="122" t="s">
        <v>817</v>
      </c>
      <c r="G386" s="122" t="s">
        <v>525</v>
      </c>
      <c r="H386" s="122" t="s">
        <v>525</v>
      </c>
      <c r="I386" s="122" t="s">
        <v>538</v>
      </c>
    </row>
    <row r="387" spans="2:9">
      <c r="B387" s="122" t="s">
        <v>815</v>
      </c>
      <c r="C387" s="122" t="s">
        <v>117</v>
      </c>
      <c r="D387" s="122" t="s">
        <v>230</v>
      </c>
      <c r="E387" s="122" t="s">
        <v>457</v>
      </c>
      <c r="F387" s="122" t="s">
        <v>726</v>
      </c>
      <c r="G387" s="122" t="s">
        <v>525</v>
      </c>
      <c r="H387" s="122" t="s">
        <v>538</v>
      </c>
      <c r="I387" s="122" t="s">
        <v>538</v>
      </c>
    </row>
    <row r="388" spans="2:9">
      <c r="B388" s="122" t="s">
        <v>815</v>
      </c>
      <c r="C388" s="122" t="s">
        <v>117</v>
      </c>
      <c r="D388" s="122" t="s">
        <v>821</v>
      </c>
      <c r="E388" s="122" t="s">
        <v>442</v>
      </c>
      <c r="F388" s="122" t="s">
        <v>726</v>
      </c>
      <c r="G388" s="122" t="s">
        <v>525</v>
      </c>
      <c r="H388" s="122" t="s">
        <v>538</v>
      </c>
      <c r="I388" s="122" t="s">
        <v>444</v>
      </c>
    </row>
    <row r="389" spans="2:9">
      <c r="B389" s="122" t="s">
        <v>815</v>
      </c>
      <c r="C389" s="122" t="s">
        <v>117</v>
      </c>
      <c r="D389" s="122" t="s">
        <v>821</v>
      </c>
      <c r="E389" s="122" t="s">
        <v>442</v>
      </c>
      <c r="F389" s="122" t="s">
        <v>726</v>
      </c>
      <c r="G389" s="122" t="s">
        <v>538</v>
      </c>
      <c r="H389" s="122" t="s">
        <v>538</v>
      </c>
      <c r="I389" s="122" t="s">
        <v>538</v>
      </c>
    </row>
    <row r="390" spans="2:9">
      <c r="B390" s="122" t="s">
        <v>815</v>
      </c>
      <c r="C390" s="122" t="s">
        <v>117</v>
      </c>
      <c r="D390" s="122" t="s">
        <v>274</v>
      </c>
      <c r="E390" s="122" t="s">
        <v>457</v>
      </c>
      <c r="F390" s="122" t="s">
        <v>822</v>
      </c>
      <c r="G390" s="122" t="s">
        <v>444</v>
      </c>
      <c r="H390" s="122" t="s">
        <v>444</v>
      </c>
      <c r="I390" s="122" t="s">
        <v>444</v>
      </c>
    </row>
    <row r="391" spans="2:9">
      <c r="B391" s="122" t="s">
        <v>815</v>
      </c>
      <c r="C391" s="122" t="s">
        <v>117</v>
      </c>
      <c r="D391" s="122" t="s">
        <v>275</v>
      </c>
      <c r="E391" s="122" t="s">
        <v>457</v>
      </c>
      <c r="F391" s="122" t="s">
        <v>822</v>
      </c>
      <c r="G391" s="122" t="s">
        <v>444</v>
      </c>
      <c r="H391" s="122" t="s">
        <v>538</v>
      </c>
      <c r="I391" s="122" t="s">
        <v>444</v>
      </c>
    </row>
    <row r="392" spans="2:9">
      <c r="B392" s="122" t="s">
        <v>815</v>
      </c>
      <c r="C392" s="122" t="s">
        <v>117</v>
      </c>
      <c r="D392" s="122" t="s">
        <v>823</v>
      </c>
      <c r="E392" s="122" t="s">
        <v>457</v>
      </c>
      <c r="F392" s="122" t="s">
        <v>822</v>
      </c>
      <c r="G392" s="122" t="s">
        <v>444</v>
      </c>
      <c r="H392" s="122" t="s">
        <v>444</v>
      </c>
      <c r="I392" s="122" t="s">
        <v>444</v>
      </c>
    </row>
    <row r="393" spans="2:9">
      <c r="B393" s="122" t="s">
        <v>815</v>
      </c>
      <c r="C393" s="122" t="s">
        <v>117</v>
      </c>
      <c r="D393" s="122" t="s">
        <v>823</v>
      </c>
      <c r="E393" s="122" t="s">
        <v>457</v>
      </c>
      <c r="F393" s="122" t="s">
        <v>822</v>
      </c>
      <c r="G393" s="122" t="s">
        <v>444</v>
      </c>
      <c r="H393" s="122" t="s">
        <v>444</v>
      </c>
      <c r="I393" s="122" t="s">
        <v>598</v>
      </c>
    </row>
    <row r="394" spans="2:9">
      <c r="B394" s="122" t="s">
        <v>815</v>
      </c>
      <c r="C394" s="122" t="s">
        <v>128</v>
      </c>
      <c r="D394" s="122" t="s">
        <v>276</v>
      </c>
      <c r="E394" s="122" t="s">
        <v>442</v>
      </c>
      <c r="F394" s="122" t="s">
        <v>824</v>
      </c>
      <c r="G394" s="122" t="s">
        <v>444</v>
      </c>
      <c r="H394" s="122" t="s">
        <v>538</v>
      </c>
      <c r="I394" s="122" t="s">
        <v>444</v>
      </c>
    </row>
    <row r="395" spans="2:9">
      <c r="B395" s="122" t="s">
        <v>815</v>
      </c>
      <c r="C395" s="122" t="s">
        <v>128</v>
      </c>
      <c r="D395" s="122" t="s">
        <v>285</v>
      </c>
      <c r="E395" s="122" t="s">
        <v>442</v>
      </c>
      <c r="F395" s="122" t="s">
        <v>824</v>
      </c>
      <c r="G395" s="122" t="s">
        <v>444</v>
      </c>
      <c r="H395" s="122" t="s">
        <v>538</v>
      </c>
      <c r="I395" s="122" t="s">
        <v>444</v>
      </c>
    </row>
    <row r="396" spans="2:9">
      <c r="B396" s="122" t="s">
        <v>815</v>
      </c>
      <c r="C396" s="122" t="s">
        <v>128</v>
      </c>
      <c r="D396" s="122" t="s">
        <v>295</v>
      </c>
      <c r="E396" s="122" t="s">
        <v>442</v>
      </c>
      <c r="F396" s="122" t="s">
        <v>537</v>
      </c>
      <c r="G396" s="122" t="s">
        <v>538</v>
      </c>
      <c r="H396" s="122" t="s">
        <v>538</v>
      </c>
      <c r="I396" s="122" t="s">
        <v>538</v>
      </c>
    </row>
    <row r="397" spans="2:9">
      <c r="B397" s="122" t="s">
        <v>815</v>
      </c>
      <c r="C397" s="122" t="s">
        <v>117</v>
      </c>
      <c r="D397" s="122" t="s">
        <v>294</v>
      </c>
      <c r="E397" s="122" t="s">
        <v>442</v>
      </c>
      <c r="F397" s="122" t="s">
        <v>537</v>
      </c>
      <c r="G397" s="122" t="s">
        <v>538</v>
      </c>
      <c r="H397" s="122" t="s">
        <v>538</v>
      </c>
      <c r="I397" s="122" t="s">
        <v>538</v>
      </c>
    </row>
    <row r="398" spans="2:9">
      <c r="B398" s="122" t="s">
        <v>815</v>
      </c>
      <c r="C398" s="122" t="s">
        <v>128</v>
      </c>
      <c r="D398" s="122" t="s">
        <v>391</v>
      </c>
      <c r="E398" s="122" t="s">
        <v>457</v>
      </c>
      <c r="F398" s="122" t="s">
        <v>506</v>
      </c>
      <c r="G398" s="122" t="s">
        <v>538</v>
      </c>
      <c r="H398" s="122" t="s">
        <v>538</v>
      </c>
      <c r="I398" s="122" t="s">
        <v>538</v>
      </c>
    </row>
    <row r="399" spans="2:9">
      <c r="B399" s="122" t="s">
        <v>815</v>
      </c>
      <c r="C399" s="122" t="s">
        <v>117</v>
      </c>
      <c r="D399" s="122" t="s">
        <v>825</v>
      </c>
      <c r="E399" s="122" t="s">
        <v>457</v>
      </c>
      <c r="F399" s="122" t="s">
        <v>506</v>
      </c>
      <c r="G399" s="122" t="s">
        <v>538</v>
      </c>
      <c r="H399" s="122" t="s">
        <v>538</v>
      </c>
      <c r="I399" s="122" t="s">
        <v>538</v>
      </c>
    </row>
    <row r="400" spans="2:9">
      <c r="B400" s="122" t="s">
        <v>815</v>
      </c>
      <c r="C400" s="122" t="s">
        <v>117</v>
      </c>
      <c r="D400" s="122" t="s">
        <v>826</v>
      </c>
      <c r="E400" s="122" t="s">
        <v>457</v>
      </c>
      <c r="F400" s="122" t="s">
        <v>506</v>
      </c>
      <c r="G400" s="122" t="s">
        <v>538</v>
      </c>
      <c r="H400" s="122" t="s">
        <v>538</v>
      </c>
      <c r="I400" s="122" t="s">
        <v>538</v>
      </c>
    </row>
    <row r="401" spans="2:9">
      <c r="B401" s="122" t="s">
        <v>815</v>
      </c>
      <c r="C401" s="122" t="s">
        <v>117</v>
      </c>
      <c r="D401" s="122" t="s">
        <v>827</v>
      </c>
      <c r="E401" s="122" t="s">
        <v>457</v>
      </c>
      <c r="F401" s="122" t="s">
        <v>506</v>
      </c>
      <c r="G401" s="122" t="s">
        <v>538</v>
      </c>
      <c r="H401" s="122" t="s">
        <v>538</v>
      </c>
      <c r="I401" s="122" t="s">
        <v>538</v>
      </c>
    </row>
    <row r="402" spans="2:9">
      <c r="B402" s="122" t="s">
        <v>828</v>
      </c>
      <c r="C402" s="122" t="s">
        <v>829</v>
      </c>
      <c r="D402" s="122" t="s">
        <v>830</v>
      </c>
      <c r="E402" s="122" t="s">
        <v>457</v>
      </c>
      <c r="F402" s="122" t="s">
        <v>506</v>
      </c>
      <c r="G402" s="122" t="s">
        <v>512</v>
      </c>
      <c r="H402" s="122" t="s">
        <v>446</v>
      </c>
      <c r="I402" s="122" t="s">
        <v>446</v>
      </c>
    </row>
    <row r="403" spans="2:9">
      <c r="B403" s="122" t="s">
        <v>828</v>
      </c>
      <c r="C403" s="122" t="s">
        <v>829</v>
      </c>
      <c r="D403" s="122" t="s">
        <v>831</v>
      </c>
      <c r="E403" s="122" t="s">
        <v>457</v>
      </c>
      <c r="F403" s="122" t="s">
        <v>832</v>
      </c>
      <c r="G403" s="122" t="s">
        <v>512</v>
      </c>
      <c r="H403" s="122" t="s">
        <v>446</v>
      </c>
      <c r="I403" s="122" t="s">
        <v>446</v>
      </c>
    </row>
    <row r="404" spans="2:9">
      <c r="B404" s="122" t="s">
        <v>828</v>
      </c>
      <c r="C404" s="122" t="s">
        <v>829</v>
      </c>
      <c r="D404" s="122" t="s">
        <v>833</v>
      </c>
      <c r="E404" s="122" t="s">
        <v>442</v>
      </c>
      <c r="F404" s="125">
        <v>0</v>
      </c>
      <c r="G404" s="122" t="s">
        <v>512</v>
      </c>
      <c r="H404" s="122" t="s">
        <v>446</v>
      </c>
      <c r="I404" s="122" t="s">
        <v>446</v>
      </c>
    </row>
    <row r="405" spans="2:9" ht="16">
      <c r="B405" s="124" t="s">
        <v>198</v>
      </c>
      <c r="C405" s="122" t="s">
        <v>198</v>
      </c>
      <c r="D405" s="122" t="s">
        <v>199</v>
      </c>
      <c r="E405" s="124" t="s">
        <v>442</v>
      </c>
      <c r="F405" s="123">
        <v>0.5</v>
      </c>
      <c r="G405" s="122" t="s">
        <v>525</v>
      </c>
      <c r="H405" s="122" t="s">
        <v>538</v>
      </c>
      <c r="I405" s="124" t="s">
        <v>538</v>
      </c>
    </row>
    <row r="406" spans="2:9">
      <c r="B406" s="122" t="s">
        <v>198</v>
      </c>
      <c r="C406" s="122" t="s">
        <v>198</v>
      </c>
      <c r="D406" s="122" t="s">
        <v>255</v>
      </c>
      <c r="E406" s="122" t="s">
        <v>457</v>
      </c>
      <c r="F406" s="122" t="s">
        <v>662</v>
      </c>
      <c r="G406" s="122" t="s">
        <v>525</v>
      </c>
      <c r="H406" s="122" t="s">
        <v>538</v>
      </c>
      <c r="I406" s="122" t="s">
        <v>538</v>
      </c>
    </row>
    <row r="407" spans="2:9">
      <c r="B407" s="122" t="s">
        <v>198</v>
      </c>
      <c r="C407" s="122" t="s">
        <v>198</v>
      </c>
      <c r="D407" s="122" t="s">
        <v>834</v>
      </c>
      <c r="E407" s="122" t="s">
        <v>457</v>
      </c>
      <c r="F407" s="122" t="s">
        <v>662</v>
      </c>
      <c r="G407" s="122" t="s">
        <v>525</v>
      </c>
      <c r="H407" s="122" t="s">
        <v>538</v>
      </c>
      <c r="I407" s="122" t="s">
        <v>538</v>
      </c>
    </row>
    <row r="408" spans="2:9">
      <c r="B408" s="122" t="s">
        <v>198</v>
      </c>
      <c r="C408" s="122" t="s">
        <v>198</v>
      </c>
      <c r="D408" s="122" t="s">
        <v>200</v>
      </c>
      <c r="E408" s="122" t="s">
        <v>457</v>
      </c>
      <c r="F408" s="122" t="s">
        <v>662</v>
      </c>
      <c r="G408" s="122" t="s">
        <v>525</v>
      </c>
      <c r="H408" s="122" t="s">
        <v>538</v>
      </c>
      <c r="I408" s="122" t="s">
        <v>538</v>
      </c>
    </row>
    <row r="409" spans="2:9">
      <c r="B409" s="122" t="s">
        <v>198</v>
      </c>
      <c r="C409" s="122" t="s">
        <v>198</v>
      </c>
      <c r="D409" s="122" t="s">
        <v>201</v>
      </c>
      <c r="E409" s="122" t="s">
        <v>442</v>
      </c>
      <c r="F409" s="122" t="s">
        <v>662</v>
      </c>
      <c r="G409" s="122" t="s">
        <v>525</v>
      </c>
      <c r="H409" s="122" t="s">
        <v>538</v>
      </c>
      <c r="I409" s="122" t="s">
        <v>538</v>
      </c>
    </row>
    <row r="410" spans="2:9">
      <c r="B410" s="122" t="s">
        <v>198</v>
      </c>
      <c r="C410" s="122" t="s">
        <v>198</v>
      </c>
      <c r="D410" s="122" t="s">
        <v>384</v>
      </c>
      <c r="E410" s="122" t="s">
        <v>442</v>
      </c>
      <c r="F410" s="122" t="s">
        <v>537</v>
      </c>
      <c r="G410" s="122" t="s">
        <v>538</v>
      </c>
      <c r="H410" s="122" t="s">
        <v>538</v>
      </c>
      <c r="I410" s="122" t="s">
        <v>538</v>
      </c>
    </row>
    <row r="411" spans="2:9">
      <c r="B411" s="122" t="s">
        <v>198</v>
      </c>
      <c r="C411" s="122" t="s">
        <v>198</v>
      </c>
      <c r="D411" s="122" t="s">
        <v>212</v>
      </c>
      <c r="E411" s="122" t="s">
        <v>442</v>
      </c>
      <c r="F411" s="122" t="s">
        <v>537</v>
      </c>
      <c r="G411" s="122" t="s">
        <v>538</v>
      </c>
      <c r="H411" s="122" t="s">
        <v>538</v>
      </c>
      <c r="I411" s="122" t="s">
        <v>538</v>
      </c>
    </row>
    <row r="412" spans="2:9">
      <c r="B412" s="122" t="s">
        <v>198</v>
      </c>
      <c r="C412" s="122" t="s">
        <v>198</v>
      </c>
      <c r="D412" s="122" t="s">
        <v>383</v>
      </c>
      <c r="E412" s="122" t="s">
        <v>457</v>
      </c>
      <c r="F412" s="123">
        <v>0</v>
      </c>
      <c r="G412" s="122" t="s">
        <v>538</v>
      </c>
      <c r="H412" s="122" t="s">
        <v>538</v>
      </c>
      <c r="I412" s="122" t="s">
        <v>538</v>
      </c>
    </row>
    <row r="413" spans="2:9">
      <c r="B413" s="122" t="s">
        <v>198</v>
      </c>
      <c r="C413" s="122" t="s">
        <v>198</v>
      </c>
      <c r="D413" s="122" t="s">
        <v>835</v>
      </c>
      <c r="E413" s="122" t="s">
        <v>442</v>
      </c>
      <c r="F413" s="122" t="s">
        <v>506</v>
      </c>
      <c r="G413" s="122" t="s">
        <v>538</v>
      </c>
      <c r="H413" s="122" t="s">
        <v>538</v>
      </c>
      <c r="I413" s="122" t="s">
        <v>538</v>
      </c>
    </row>
    <row r="414" spans="2:9">
      <c r="B414" s="122" t="s">
        <v>198</v>
      </c>
      <c r="C414" s="122" t="s">
        <v>60</v>
      </c>
      <c r="D414" s="122" t="s">
        <v>836</v>
      </c>
      <c r="E414" s="122" t="s">
        <v>457</v>
      </c>
      <c r="F414" s="122" t="s">
        <v>506</v>
      </c>
      <c r="G414" s="122" t="s">
        <v>538</v>
      </c>
      <c r="H414" s="122" t="s">
        <v>538</v>
      </c>
      <c r="I414" s="122" t="s">
        <v>538</v>
      </c>
    </row>
    <row r="415" spans="2:9" ht="16">
      <c r="B415" s="122" t="s">
        <v>198</v>
      </c>
      <c r="C415" s="122" t="s">
        <v>198</v>
      </c>
      <c r="D415" s="124" t="s">
        <v>837</v>
      </c>
      <c r="E415" s="122" t="s">
        <v>457</v>
      </c>
      <c r="F415" s="125">
        <v>0</v>
      </c>
      <c r="G415" s="122" t="s">
        <v>538</v>
      </c>
      <c r="H415" s="122" t="s">
        <v>538</v>
      </c>
      <c r="I415" s="122" t="s">
        <v>538</v>
      </c>
    </row>
    <row r="416" spans="2:9">
      <c r="B416" s="122" t="s">
        <v>838</v>
      </c>
      <c r="C416" s="122" t="s">
        <v>17</v>
      </c>
      <c r="D416" s="122" t="s">
        <v>19</v>
      </c>
      <c r="E416" s="122" t="s">
        <v>442</v>
      </c>
      <c r="F416" s="122" t="s">
        <v>631</v>
      </c>
      <c r="G416" s="122" t="s">
        <v>839</v>
      </c>
      <c r="H416" s="122" t="s">
        <v>840</v>
      </c>
      <c r="I416" s="122" t="s">
        <v>840</v>
      </c>
    </row>
    <row r="417" spans="2:9">
      <c r="B417" s="122" t="s">
        <v>838</v>
      </c>
      <c r="C417" s="122" t="s">
        <v>17</v>
      </c>
      <c r="D417" s="122" t="s">
        <v>841</v>
      </c>
      <c r="E417" s="122" t="s">
        <v>457</v>
      </c>
      <c r="F417" s="122" t="s">
        <v>633</v>
      </c>
      <c r="G417" s="122" t="s">
        <v>842</v>
      </c>
      <c r="H417" s="122" t="s">
        <v>840</v>
      </c>
      <c r="I417" s="122" t="s">
        <v>840</v>
      </c>
    </row>
    <row r="418" spans="2:9">
      <c r="B418" s="122" t="s">
        <v>838</v>
      </c>
      <c r="C418" s="122" t="s">
        <v>17</v>
      </c>
      <c r="D418" s="122" t="s">
        <v>19</v>
      </c>
      <c r="E418" s="122" t="s">
        <v>442</v>
      </c>
      <c r="F418" s="125">
        <v>0.75</v>
      </c>
      <c r="G418" s="122" t="s">
        <v>842</v>
      </c>
      <c r="H418" s="122" t="s">
        <v>840</v>
      </c>
      <c r="I418" s="122" t="s">
        <v>840</v>
      </c>
    </row>
    <row r="419" spans="2:9">
      <c r="B419" s="122" t="s">
        <v>838</v>
      </c>
      <c r="C419" s="122" t="s">
        <v>17</v>
      </c>
      <c r="D419" s="122" t="s">
        <v>843</v>
      </c>
      <c r="E419" s="122" t="s">
        <v>457</v>
      </c>
      <c r="F419" s="122" t="s">
        <v>635</v>
      </c>
      <c r="G419" s="122" t="s">
        <v>842</v>
      </c>
      <c r="H419" s="122" t="s">
        <v>840</v>
      </c>
      <c r="I419" s="122" t="s">
        <v>840</v>
      </c>
    </row>
    <row r="420" spans="2:9">
      <c r="B420" s="122" t="s">
        <v>838</v>
      </c>
      <c r="C420" s="122" t="s">
        <v>17</v>
      </c>
      <c r="D420" s="122" t="s">
        <v>844</v>
      </c>
      <c r="E420" s="122" t="s">
        <v>442</v>
      </c>
      <c r="F420" s="122" t="s">
        <v>845</v>
      </c>
      <c r="G420" s="122" t="s">
        <v>842</v>
      </c>
      <c r="H420" s="122" t="s">
        <v>840</v>
      </c>
      <c r="I420" s="122" t="s">
        <v>840</v>
      </c>
    </row>
    <row r="421" spans="2:9">
      <c r="B421" s="122" t="s">
        <v>838</v>
      </c>
      <c r="C421" s="122" t="s">
        <v>17</v>
      </c>
      <c r="D421" s="122" t="s">
        <v>846</v>
      </c>
      <c r="E421" s="122" t="s">
        <v>442</v>
      </c>
      <c r="F421" s="122" t="s">
        <v>635</v>
      </c>
      <c r="G421" s="122" t="s">
        <v>839</v>
      </c>
      <c r="H421" s="122" t="s">
        <v>840</v>
      </c>
      <c r="I421" s="122" t="s">
        <v>840</v>
      </c>
    </row>
    <row r="422" spans="2:9" ht="16">
      <c r="B422" s="122" t="s">
        <v>838</v>
      </c>
      <c r="C422" s="122" t="s">
        <v>17</v>
      </c>
      <c r="D422" s="122" t="s">
        <v>847</v>
      </c>
      <c r="E422" s="122" t="s">
        <v>457</v>
      </c>
      <c r="F422" s="123">
        <v>0.6</v>
      </c>
      <c r="G422" s="122" t="s">
        <v>842</v>
      </c>
      <c r="H422" s="122" t="s">
        <v>840</v>
      </c>
      <c r="I422" s="124" t="s">
        <v>840</v>
      </c>
    </row>
    <row r="423" spans="2:9">
      <c r="B423" s="122" t="s">
        <v>838</v>
      </c>
      <c r="C423" s="122" t="s">
        <v>17</v>
      </c>
      <c r="D423" s="122" t="s">
        <v>848</v>
      </c>
      <c r="E423" s="122" t="s">
        <v>457</v>
      </c>
      <c r="F423" s="123">
        <v>0.6</v>
      </c>
      <c r="G423" s="122" t="s">
        <v>842</v>
      </c>
      <c r="H423" s="122" t="s">
        <v>840</v>
      </c>
      <c r="I423" s="122" t="s">
        <v>840</v>
      </c>
    </row>
    <row r="424" spans="2:9">
      <c r="B424" s="122" t="s">
        <v>838</v>
      </c>
      <c r="C424" s="122" t="s">
        <v>17</v>
      </c>
      <c r="D424" s="122" t="s">
        <v>849</v>
      </c>
      <c r="E424" s="122" t="s">
        <v>442</v>
      </c>
      <c r="F424" s="123">
        <v>0.6</v>
      </c>
      <c r="G424" s="122" t="s">
        <v>842</v>
      </c>
      <c r="H424" s="122" t="s">
        <v>840</v>
      </c>
      <c r="I424" s="122" t="s">
        <v>840</v>
      </c>
    </row>
    <row r="425" spans="2:9">
      <c r="B425" s="122" t="s">
        <v>838</v>
      </c>
      <c r="C425" s="122" t="s">
        <v>17</v>
      </c>
      <c r="D425" s="122" t="s">
        <v>850</v>
      </c>
      <c r="E425" s="122" t="s">
        <v>457</v>
      </c>
      <c r="F425" s="122" t="s">
        <v>524</v>
      </c>
      <c r="G425" s="122" t="s">
        <v>842</v>
      </c>
      <c r="H425" s="122" t="s">
        <v>840</v>
      </c>
      <c r="I425" s="122" t="s">
        <v>840</v>
      </c>
    </row>
    <row r="426" spans="2:9">
      <c r="B426" s="122" t="s">
        <v>60</v>
      </c>
      <c r="C426" s="122" t="s">
        <v>61</v>
      </c>
      <c r="D426" s="122" t="s">
        <v>93</v>
      </c>
      <c r="E426" s="122" t="s">
        <v>457</v>
      </c>
      <c r="F426" s="122" t="s">
        <v>655</v>
      </c>
      <c r="G426" s="122" t="s">
        <v>525</v>
      </c>
      <c r="H426" s="122" t="s">
        <v>851</v>
      </c>
      <c r="I426" s="122" t="s">
        <v>525</v>
      </c>
    </row>
    <row r="427" spans="2:9">
      <c r="B427" s="122" t="s">
        <v>60</v>
      </c>
      <c r="C427" s="122" t="s">
        <v>60</v>
      </c>
      <c r="D427" s="122" t="s">
        <v>852</v>
      </c>
      <c r="E427" s="122" t="s">
        <v>457</v>
      </c>
      <c r="F427" s="122" t="s">
        <v>631</v>
      </c>
      <c r="G427" s="122" t="s">
        <v>525</v>
      </c>
      <c r="H427" s="122" t="s">
        <v>538</v>
      </c>
      <c r="I427" s="122" t="s">
        <v>538</v>
      </c>
    </row>
    <row r="428" spans="2:9">
      <c r="B428" s="122" t="s">
        <v>60</v>
      </c>
      <c r="C428" s="122" t="s">
        <v>60</v>
      </c>
      <c r="D428" s="122" t="s">
        <v>106</v>
      </c>
      <c r="E428" s="122" t="s">
        <v>442</v>
      </c>
      <c r="F428" s="122" t="s">
        <v>647</v>
      </c>
      <c r="G428" s="122" t="s">
        <v>525</v>
      </c>
      <c r="H428" s="122" t="s">
        <v>525</v>
      </c>
      <c r="I428" s="122" t="s">
        <v>538</v>
      </c>
    </row>
    <row r="429" spans="2:9">
      <c r="B429" s="122" t="s">
        <v>60</v>
      </c>
      <c r="C429" s="122" t="s">
        <v>60</v>
      </c>
      <c r="D429" s="122" t="s">
        <v>94</v>
      </c>
      <c r="E429" s="122" t="s">
        <v>576</v>
      </c>
      <c r="F429" s="122" t="s">
        <v>647</v>
      </c>
      <c r="G429" s="122" t="s">
        <v>525</v>
      </c>
      <c r="H429" s="122" t="s">
        <v>525</v>
      </c>
      <c r="I429" s="122" t="s">
        <v>525</v>
      </c>
    </row>
    <row r="430" spans="2:9">
      <c r="B430" s="122" t="s">
        <v>60</v>
      </c>
      <c r="C430" s="122" t="s">
        <v>60</v>
      </c>
      <c r="D430" s="122" t="s">
        <v>233</v>
      </c>
      <c r="E430" s="122" t="s">
        <v>576</v>
      </c>
      <c r="F430" s="122" t="s">
        <v>662</v>
      </c>
      <c r="G430" s="122" t="s">
        <v>525</v>
      </c>
      <c r="H430" s="122" t="s">
        <v>525</v>
      </c>
      <c r="I430" s="122" t="s">
        <v>525</v>
      </c>
    </row>
    <row r="431" spans="2:9">
      <c r="B431" s="122" t="s">
        <v>60</v>
      </c>
      <c r="C431" s="122" t="s">
        <v>60</v>
      </c>
      <c r="D431" s="122" t="s">
        <v>111</v>
      </c>
      <c r="E431" s="122" t="s">
        <v>576</v>
      </c>
      <c r="F431" s="122" t="s">
        <v>662</v>
      </c>
      <c r="G431" s="122" t="s">
        <v>525</v>
      </c>
      <c r="H431" s="122" t="s">
        <v>525</v>
      </c>
      <c r="I431" s="122" t="s">
        <v>525</v>
      </c>
    </row>
    <row r="432" spans="2:9">
      <c r="B432" s="122" t="s">
        <v>60</v>
      </c>
      <c r="C432" s="122" t="s">
        <v>60</v>
      </c>
      <c r="D432" s="122" t="s">
        <v>126</v>
      </c>
      <c r="E432" s="122" t="s">
        <v>442</v>
      </c>
      <c r="F432" s="122" t="s">
        <v>647</v>
      </c>
      <c r="G432" s="122" t="s">
        <v>525</v>
      </c>
      <c r="H432" s="122" t="s">
        <v>525</v>
      </c>
      <c r="I432" s="122" t="s">
        <v>538</v>
      </c>
    </row>
    <row r="433" spans="2:9">
      <c r="B433" s="122" t="s">
        <v>60</v>
      </c>
      <c r="C433" s="122" t="s">
        <v>60</v>
      </c>
      <c r="D433" s="122" t="s">
        <v>124</v>
      </c>
      <c r="E433" s="122" t="s">
        <v>442</v>
      </c>
      <c r="F433" s="122" t="s">
        <v>655</v>
      </c>
      <c r="G433" s="122" t="s">
        <v>525</v>
      </c>
      <c r="H433" s="122" t="s">
        <v>525</v>
      </c>
      <c r="I433" s="122" t="s">
        <v>538</v>
      </c>
    </row>
    <row r="434" spans="2:9">
      <c r="B434" s="122" t="s">
        <v>60</v>
      </c>
      <c r="C434" s="122" t="s">
        <v>60</v>
      </c>
      <c r="D434" s="122" t="s">
        <v>136</v>
      </c>
      <c r="E434" s="122" t="s">
        <v>442</v>
      </c>
      <c r="F434" s="122" t="s">
        <v>662</v>
      </c>
      <c r="G434" s="122" t="s">
        <v>525</v>
      </c>
      <c r="H434" s="122" t="s">
        <v>525</v>
      </c>
      <c r="I434" s="122" t="s">
        <v>538</v>
      </c>
    </row>
    <row r="435" spans="2:9">
      <c r="B435" s="122" t="s">
        <v>60</v>
      </c>
      <c r="C435" s="122" t="s">
        <v>60</v>
      </c>
      <c r="D435" s="122" t="s">
        <v>110</v>
      </c>
      <c r="E435" s="122" t="s">
        <v>442</v>
      </c>
      <c r="F435" s="122" t="s">
        <v>662</v>
      </c>
      <c r="G435" s="122" t="s">
        <v>525</v>
      </c>
      <c r="H435" s="122" t="s">
        <v>525</v>
      </c>
      <c r="I435" s="122" t="s">
        <v>525</v>
      </c>
    </row>
    <row r="436" spans="2:9">
      <c r="B436" s="122" t="s">
        <v>60</v>
      </c>
      <c r="C436" s="122" t="s">
        <v>60</v>
      </c>
      <c r="D436" s="122" t="s">
        <v>157</v>
      </c>
      <c r="E436" s="122" t="s">
        <v>457</v>
      </c>
      <c r="F436" s="122" t="s">
        <v>817</v>
      </c>
      <c r="G436" s="122" t="s">
        <v>525</v>
      </c>
      <c r="H436" s="122" t="s">
        <v>525</v>
      </c>
      <c r="I436" s="122" t="s">
        <v>538</v>
      </c>
    </row>
    <row r="437" spans="2:9">
      <c r="B437" s="122" t="s">
        <v>60</v>
      </c>
      <c r="C437" s="122" t="s">
        <v>60</v>
      </c>
      <c r="D437" s="122" t="s">
        <v>853</v>
      </c>
      <c r="E437" s="122" t="s">
        <v>457</v>
      </c>
      <c r="F437" s="122" t="s">
        <v>817</v>
      </c>
      <c r="G437" s="122" t="s">
        <v>525</v>
      </c>
      <c r="H437" s="122" t="s">
        <v>525</v>
      </c>
      <c r="I437" s="122" t="s">
        <v>538</v>
      </c>
    </row>
    <row r="438" spans="2:9">
      <c r="B438" s="122" t="s">
        <v>60</v>
      </c>
      <c r="C438" s="122" t="s">
        <v>60</v>
      </c>
      <c r="D438" s="122" t="s">
        <v>158</v>
      </c>
      <c r="E438" s="122" t="s">
        <v>442</v>
      </c>
      <c r="F438" s="122" t="s">
        <v>817</v>
      </c>
      <c r="G438" s="122" t="s">
        <v>525</v>
      </c>
      <c r="H438" s="122" t="s">
        <v>525</v>
      </c>
      <c r="I438" s="122" t="s">
        <v>538</v>
      </c>
    </row>
    <row r="439" spans="2:9">
      <c r="B439" s="122" t="s">
        <v>60</v>
      </c>
      <c r="C439" s="122" t="s">
        <v>61</v>
      </c>
      <c r="D439" s="122" t="s">
        <v>224</v>
      </c>
      <c r="E439" s="122" t="s">
        <v>442</v>
      </c>
      <c r="F439" s="122" t="s">
        <v>530</v>
      </c>
      <c r="G439" s="122" t="s">
        <v>538</v>
      </c>
      <c r="H439" s="122" t="s">
        <v>538</v>
      </c>
      <c r="I439" s="122" t="s">
        <v>538</v>
      </c>
    </row>
    <row r="440" spans="2:9">
      <c r="B440" s="122" t="s">
        <v>60</v>
      </c>
      <c r="C440" s="122" t="s">
        <v>60</v>
      </c>
      <c r="D440" s="122" t="s">
        <v>854</v>
      </c>
      <c r="E440" s="122" t="s">
        <v>457</v>
      </c>
      <c r="F440" s="122" t="s">
        <v>647</v>
      </c>
      <c r="G440" s="122" t="s">
        <v>583</v>
      </c>
      <c r="H440" s="122" t="s">
        <v>525</v>
      </c>
      <c r="I440" s="122" t="s">
        <v>525</v>
      </c>
    </row>
    <row r="441" spans="2:9">
      <c r="B441" s="122" t="s">
        <v>60</v>
      </c>
      <c r="C441" s="122" t="s">
        <v>61</v>
      </c>
      <c r="D441" s="122" t="s">
        <v>223</v>
      </c>
      <c r="E441" s="122" t="s">
        <v>442</v>
      </c>
      <c r="F441" s="122" t="s">
        <v>524</v>
      </c>
      <c r="G441" s="122" t="s">
        <v>538</v>
      </c>
      <c r="H441" s="122" t="s">
        <v>538</v>
      </c>
      <c r="I441" s="122" t="s">
        <v>538</v>
      </c>
    </row>
    <row r="442" spans="2:9">
      <c r="B442" s="122" t="s">
        <v>60</v>
      </c>
      <c r="C442" s="122" t="s">
        <v>61</v>
      </c>
      <c r="D442" s="122" t="s">
        <v>855</v>
      </c>
      <c r="E442" s="122" t="s">
        <v>442</v>
      </c>
      <c r="F442" s="122" t="s">
        <v>524</v>
      </c>
      <c r="G442" s="122" t="s">
        <v>660</v>
      </c>
      <c r="H442" s="122" t="s">
        <v>525</v>
      </c>
      <c r="I442" s="122" t="s">
        <v>525</v>
      </c>
    </row>
    <row r="443" spans="2:9">
      <c r="B443" s="122" t="s">
        <v>60</v>
      </c>
      <c r="C443" s="122" t="s">
        <v>61</v>
      </c>
      <c r="D443" s="122" t="s">
        <v>856</v>
      </c>
      <c r="E443" s="122" t="s">
        <v>442</v>
      </c>
      <c r="F443" s="122" t="s">
        <v>817</v>
      </c>
      <c r="G443" s="122" t="s">
        <v>660</v>
      </c>
      <c r="H443" s="122" t="s">
        <v>525</v>
      </c>
      <c r="I443" s="122" t="s">
        <v>538</v>
      </c>
    </row>
    <row r="444" spans="2:9">
      <c r="B444" s="122" t="s">
        <v>60</v>
      </c>
      <c r="C444" s="122" t="s">
        <v>60</v>
      </c>
      <c r="D444" s="122" t="s">
        <v>836</v>
      </c>
      <c r="E444" s="122" t="s">
        <v>457</v>
      </c>
      <c r="F444" s="122" t="s">
        <v>506</v>
      </c>
      <c r="G444" s="122" t="s">
        <v>538</v>
      </c>
      <c r="H444" s="122" t="s">
        <v>538</v>
      </c>
      <c r="I444" s="122" t="s">
        <v>538</v>
      </c>
    </row>
    <row r="445" spans="2:9">
      <c r="B445" s="122" t="s">
        <v>60</v>
      </c>
      <c r="C445" s="122" t="s">
        <v>60</v>
      </c>
      <c r="D445" s="122" t="s">
        <v>857</v>
      </c>
      <c r="E445" s="122" t="s">
        <v>457</v>
      </c>
      <c r="F445" s="122" t="s">
        <v>726</v>
      </c>
      <c r="G445" s="122" t="s">
        <v>583</v>
      </c>
      <c r="H445" s="122" t="s">
        <v>525</v>
      </c>
      <c r="I445" s="122" t="s">
        <v>538</v>
      </c>
    </row>
    <row r="446" spans="2:9">
      <c r="B446" s="122" t="s">
        <v>60</v>
      </c>
      <c r="C446" s="122" t="s">
        <v>61</v>
      </c>
      <c r="D446" s="122" t="s">
        <v>858</v>
      </c>
      <c r="E446" s="122" t="s">
        <v>442</v>
      </c>
      <c r="F446" s="122" t="s">
        <v>506</v>
      </c>
      <c r="G446" s="122" t="s">
        <v>538</v>
      </c>
      <c r="H446" s="122" t="s">
        <v>538</v>
      </c>
      <c r="I446" s="122" t="s">
        <v>538</v>
      </c>
    </row>
    <row r="447" spans="2:9">
      <c r="B447" s="122" t="s">
        <v>60</v>
      </c>
      <c r="C447" s="122" t="s">
        <v>60</v>
      </c>
      <c r="D447" s="122" t="s">
        <v>859</v>
      </c>
      <c r="E447" s="122" t="s">
        <v>442</v>
      </c>
      <c r="F447" s="122" t="s">
        <v>506</v>
      </c>
      <c r="G447" s="122" t="s">
        <v>538</v>
      </c>
      <c r="H447" s="122" t="s">
        <v>538</v>
      </c>
      <c r="I447" s="122" t="s">
        <v>538</v>
      </c>
    </row>
    <row r="448" spans="2:9">
      <c r="B448" s="122" t="s">
        <v>60</v>
      </c>
      <c r="C448" s="122" t="s">
        <v>61</v>
      </c>
      <c r="D448" s="122" t="s">
        <v>860</v>
      </c>
      <c r="E448" s="122" t="s">
        <v>442</v>
      </c>
      <c r="F448" s="122" t="s">
        <v>506</v>
      </c>
      <c r="G448" s="122" t="s">
        <v>538</v>
      </c>
      <c r="H448" s="122" t="s">
        <v>538</v>
      </c>
      <c r="I448" s="122" t="s">
        <v>538</v>
      </c>
    </row>
    <row r="449" spans="2:9">
      <c r="B449" s="122" t="s">
        <v>60</v>
      </c>
      <c r="C449" s="122" t="s">
        <v>61</v>
      </c>
      <c r="D449" s="122" t="s">
        <v>861</v>
      </c>
      <c r="E449" s="122" t="s">
        <v>457</v>
      </c>
      <c r="F449" s="122" t="s">
        <v>506</v>
      </c>
      <c r="G449" s="122" t="s">
        <v>538</v>
      </c>
      <c r="H449" s="122" t="s">
        <v>538</v>
      </c>
      <c r="I449" s="122" t="s">
        <v>538</v>
      </c>
    </row>
    <row r="450" spans="2:9" ht="16">
      <c r="B450" s="124" t="s">
        <v>60</v>
      </c>
      <c r="C450" s="122" t="s">
        <v>61</v>
      </c>
      <c r="D450" s="122" t="s">
        <v>862</v>
      </c>
      <c r="E450" s="122" t="s">
        <v>457</v>
      </c>
      <c r="F450" s="123">
        <v>0</v>
      </c>
      <c r="G450" s="122" t="s">
        <v>538</v>
      </c>
      <c r="H450" s="122" t="s">
        <v>538</v>
      </c>
      <c r="I450" s="122" t="s">
        <v>538</v>
      </c>
    </row>
    <row r="451" spans="2:9">
      <c r="B451" s="122" t="s">
        <v>60</v>
      </c>
      <c r="C451" s="122" t="s">
        <v>61</v>
      </c>
      <c r="D451" s="122" t="s">
        <v>863</v>
      </c>
      <c r="E451" s="122" t="s">
        <v>457</v>
      </c>
      <c r="F451" s="123">
        <v>0</v>
      </c>
      <c r="G451" s="122" t="s">
        <v>538</v>
      </c>
      <c r="H451" s="122" t="s">
        <v>538</v>
      </c>
      <c r="I451" s="122" t="s">
        <v>538</v>
      </c>
    </row>
    <row r="452" spans="2:9">
      <c r="B452" s="122" t="s">
        <v>60</v>
      </c>
      <c r="C452" s="122" t="s">
        <v>61</v>
      </c>
      <c r="D452" s="122" t="s">
        <v>864</v>
      </c>
      <c r="E452" s="122" t="s">
        <v>457</v>
      </c>
      <c r="F452" s="122" t="s">
        <v>506</v>
      </c>
      <c r="G452" s="122" t="s">
        <v>538</v>
      </c>
      <c r="H452" s="122" t="s">
        <v>538</v>
      </c>
      <c r="I452" s="122" t="s">
        <v>538</v>
      </c>
    </row>
    <row r="453" spans="2:9">
      <c r="B453" s="122" t="s">
        <v>60</v>
      </c>
      <c r="C453" s="122" t="s">
        <v>61</v>
      </c>
      <c r="D453" s="122" t="s">
        <v>865</v>
      </c>
      <c r="E453" s="122" t="s">
        <v>457</v>
      </c>
      <c r="F453" s="122" t="s">
        <v>506</v>
      </c>
      <c r="G453" s="122" t="s">
        <v>538</v>
      </c>
      <c r="H453" s="122" t="s">
        <v>538</v>
      </c>
      <c r="I453" s="122" t="s">
        <v>538</v>
      </c>
    </row>
    <row r="454" spans="2:9">
      <c r="B454" s="122" t="s">
        <v>60</v>
      </c>
      <c r="C454" s="122" t="s">
        <v>61</v>
      </c>
      <c r="D454" s="122" t="s">
        <v>866</v>
      </c>
      <c r="E454" s="122" t="s">
        <v>457</v>
      </c>
      <c r="F454" s="122" t="s">
        <v>506</v>
      </c>
      <c r="G454" s="122" t="s">
        <v>538</v>
      </c>
      <c r="H454" s="122" t="s">
        <v>538</v>
      </c>
      <c r="I454" s="122" t="s">
        <v>538</v>
      </c>
    </row>
    <row r="455" spans="2:9">
      <c r="B455" s="122" t="s">
        <v>60</v>
      </c>
      <c r="C455" s="122" t="s">
        <v>61</v>
      </c>
      <c r="D455" s="122" t="s">
        <v>867</v>
      </c>
      <c r="E455" s="122" t="s">
        <v>442</v>
      </c>
      <c r="F455" s="122" t="s">
        <v>506</v>
      </c>
      <c r="G455" s="122" t="s">
        <v>538</v>
      </c>
      <c r="H455" s="122" t="s">
        <v>538</v>
      </c>
      <c r="I455" s="122" t="s">
        <v>538</v>
      </c>
    </row>
    <row r="456" spans="2:9">
      <c r="B456" s="122" t="s">
        <v>60</v>
      </c>
      <c r="C456" s="122" t="s">
        <v>61</v>
      </c>
      <c r="D456" s="122" t="s">
        <v>868</v>
      </c>
      <c r="E456" s="122" t="s">
        <v>442</v>
      </c>
      <c r="F456" s="122" t="s">
        <v>506</v>
      </c>
      <c r="G456" s="122" t="s">
        <v>538</v>
      </c>
      <c r="H456" s="122" t="s">
        <v>538</v>
      </c>
      <c r="I456" s="122" t="s">
        <v>538</v>
      </c>
    </row>
    <row r="457" spans="2:9">
      <c r="B457" s="122" t="s">
        <v>60</v>
      </c>
      <c r="C457" s="122" t="s">
        <v>61</v>
      </c>
      <c r="D457" s="122" t="s">
        <v>869</v>
      </c>
      <c r="E457" s="122" t="s">
        <v>442</v>
      </c>
      <c r="F457" s="122" t="s">
        <v>506</v>
      </c>
      <c r="G457" s="122" t="s">
        <v>538</v>
      </c>
      <c r="H457" s="122" t="s">
        <v>538</v>
      </c>
      <c r="I457" s="122" t="s">
        <v>538</v>
      </c>
    </row>
    <row r="458" spans="2:9">
      <c r="B458" s="122" t="s">
        <v>60</v>
      </c>
      <c r="C458" s="122" t="s">
        <v>61</v>
      </c>
      <c r="D458" s="122" t="s">
        <v>375</v>
      </c>
      <c r="E458" s="122" t="s">
        <v>457</v>
      </c>
      <c r="F458" s="122" t="s">
        <v>506</v>
      </c>
      <c r="G458" s="122" t="s">
        <v>538</v>
      </c>
      <c r="H458" s="122" t="s">
        <v>538</v>
      </c>
      <c r="I458" s="122" t="s">
        <v>538</v>
      </c>
    </row>
    <row r="459" spans="2:9">
      <c r="B459" s="122" t="s">
        <v>60</v>
      </c>
      <c r="C459" s="122" t="s">
        <v>61</v>
      </c>
      <c r="D459" s="122" t="s">
        <v>376</v>
      </c>
      <c r="E459" s="122" t="s">
        <v>457</v>
      </c>
      <c r="F459" s="122" t="s">
        <v>506</v>
      </c>
      <c r="G459" s="122" t="s">
        <v>538</v>
      </c>
      <c r="H459" s="122" t="s">
        <v>538</v>
      </c>
      <c r="I459" s="122" t="s">
        <v>538</v>
      </c>
    </row>
    <row r="460" spans="2:9">
      <c r="B460" s="122" t="s">
        <v>60</v>
      </c>
      <c r="C460" s="122" t="s">
        <v>61</v>
      </c>
      <c r="D460" s="122" t="s">
        <v>378</v>
      </c>
      <c r="E460" s="122" t="s">
        <v>442</v>
      </c>
      <c r="F460" s="133" t="s">
        <v>506</v>
      </c>
      <c r="G460" s="122" t="s">
        <v>538</v>
      </c>
      <c r="H460" s="122" t="s">
        <v>538</v>
      </c>
      <c r="I460" s="122" t="s">
        <v>538</v>
      </c>
    </row>
    <row r="461" spans="2:9">
      <c r="B461" s="122" t="s">
        <v>60</v>
      </c>
      <c r="C461" s="122" t="s">
        <v>60</v>
      </c>
      <c r="D461" s="122" t="s">
        <v>870</v>
      </c>
      <c r="E461" s="122" t="s">
        <v>442</v>
      </c>
      <c r="F461" s="133" t="s">
        <v>506</v>
      </c>
      <c r="G461" s="133" t="s">
        <v>538</v>
      </c>
      <c r="H461" s="122" t="s">
        <v>538</v>
      </c>
      <c r="I461" s="122" t="s">
        <v>538</v>
      </c>
    </row>
    <row r="462" spans="2:9">
      <c r="B462" s="122" t="s">
        <v>60</v>
      </c>
      <c r="C462" s="122" t="s">
        <v>60</v>
      </c>
      <c r="D462" s="122" t="s">
        <v>361</v>
      </c>
      <c r="E462" s="122" t="s">
        <v>457</v>
      </c>
      <c r="F462" s="133" t="s">
        <v>506</v>
      </c>
      <c r="G462" s="133" t="s">
        <v>538</v>
      </c>
      <c r="H462" s="122" t="s">
        <v>538</v>
      </c>
      <c r="I462" s="122" t="s">
        <v>538</v>
      </c>
    </row>
    <row r="463" spans="2:9">
      <c r="B463" s="122" t="s">
        <v>60</v>
      </c>
      <c r="C463" s="122" t="s">
        <v>60</v>
      </c>
      <c r="D463" s="122" t="s">
        <v>871</v>
      </c>
      <c r="E463" s="122" t="s">
        <v>457</v>
      </c>
      <c r="F463" s="122" t="s">
        <v>506</v>
      </c>
      <c r="G463" s="122" t="s">
        <v>538</v>
      </c>
      <c r="H463" s="122" t="s">
        <v>538</v>
      </c>
      <c r="I463" s="122" t="s">
        <v>538</v>
      </c>
    </row>
    <row r="464" spans="2:9">
      <c r="B464" s="122" t="s">
        <v>60</v>
      </c>
      <c r="C464" s="122" t="s">
        <v>60</v>
      </c>
      <c r="D464" s="122" t="s">
        <v>362</v>
      </c>
      <c r="E464" s="122" t="s">
        <v>457</v>
      </c>
      <c r="F464" s="133" t="s">
        <v>506</v>
      </c>
      <c r="G464" s="122" t="s">
        <v>538</v>
      </c>
      <c r="H464" s="122" t="s">
        <v>538</v>
      </c>
      <c r="I464" s="122" t="s">
        <v>538</v>
      </c>
    </row>
    <row r="465" spans="2:9">
      <c r="B465" s="122" t="s">
        <v>60</v>
      </c>
      <c r="C465" s="122" t="s">
        <v>60</v>
      </c>
      <c r="D465" s="122" t="s">
        <v>872</v>
      </c>
      <c r="E465" s="122" t="s">
        <v>457</v>
      </c>
      <c r="F465" s="122" t="s">
        <v>506</v>
      </c>
      <c r="G465" s="122" t="s">
        <v>538</v>
      </c>
      <c r="H465" s="122" t="s">
        <v>538</v>
      </c>
      <c r="I465" s="122" t="s">
        <v>538</v>
      </c>
    </row>
    <row r="466" spans="2:9">
      <c r="B466" s="122" t="s">
        <v>60</v>
      </c>
      <c r="C466" s="122" t="s">
        <v>60</v>
      </c>
      <c r="D466" s="122" t="s">
        <v>379</v>
      </c>
      <c r="E466" s="122" t="s">
        <v>457</v>
      </c>
      <c r="F466" s="122" t="s">
        <v>506</v>
      </c>
      <c r="G466" s="122" t="s">
        <v>538</v>
      </c>
      <c r="H466" s="122" t="s">
        <v>538</v>
      </c>
      <c r="I466" s="122" t="s">
        <v>538</v>
      </c>
    </row>
    <row r="467" spans="2:9">
      <c r="B467" s="122" t="s">
        <v>60</v>
      </c>
      <c r="C467" s="122" t="s">
        <v>60</v>
      </c>
      <c r="D467" s="122" t="s">
        <v>873</v>
      </c>
      <c r="E467" s="122" t="s">
        <v>457</v>
      </c>
      <c r="F467" s="133" t="s">
        <v>506</v>
      </c>
      <c r="G467" s="122" t="s">
        <v>538</v>
      </c>
      <c r="H467" s="122" t="s">
        <v>538</v>
      </c>
      <c r="I467" s="122" t="s">
        <v>538</v>
      </c>
    </row>
    <row r="468" spans="2:9">
      <c r="B468" s="122" t="s">
        <v>60</v>
      </c>
      <c r="C468" s="122" t="s">
        <v>60</v>
      </c>
      <c r="D468" s="122" t="s">
        <v>874</v>
      </c>
      <c r="E468" s="122" t="s">
        <v>457</v>
      </c>
      <c r="F468" s="122" t="s">
        <v>506</v>
      </c>
      <c r="G468" s="122" t="s">
        <v>538</v>
      </c>
      <c r="H468" s="122" t="s">
        <v>538</v>
      </c>
      <c r="I468" s="122" t="s">
        <v>538</v>
      </c>
    </row>
    <row r="469" spans="2:9">
      <c r="B469" s="122" t="s">
        <v>60</v>
      </c>
      <c r="C469" s="122" t="s">
        <v>60</v>
      </c>
      <c r="D469" s="122" t="s">
        <v>875</v>
      </c>
      <c r="E469" s="122" t="s">
        <v>457</v>
      </c>
      <c r="F469" s="133" t="s">
        <v>506</v>
      </c>
      <c r="G469" s="122" t="s">
        <v>538</v>
      </c>
      <c r="H469" s="122" t="s">
        <v>538</v>
      </c>
      <c r="I469" s="122" t="s">
        <v>538</v>
      </c>
    </row>
    <row r="470" spans="2:9">
      <c r="B470" s="122" t="s">
        <v>60</v>
      </c>
      <c r="C470" s="122" t="s">
        <v>60</v>
      </c>
      <c r="D470" s="122" t="s">
        <v>876</v>
      </c>
      <c r="E470" s="133" t="s">
        <v>457</v>
      </c>
      <c r="F470" s="133" t="s">
        <v>506</v>
      </c>
      <c r="G470" s="122" t="s">
        <v>538</v>
      </c>
      <c r="H470" s="122" t="s">
        <v>538</v>
      </c>
      <c r="I470" s="122" t="s">
        <v>538</v>
      </c>
    </row>
    <row r="471" spans="2:9">
      <c r="B471" s="122" t="s">
        <v>37</v>
      </c>
      <c r="C471" s="122" t="s">
        <v>37</v>
      </c>
      <c r="D471" s="122" t="s">
        <v>877</v>
      </c>
      <c r="E471" s="122" t="s">
        <v>442</v>
      </c>
      <c r="F471" s="123">
        <v>0.75</v>
      </c>
      <c r="G471" s="122" t="s">
        <v>525</v>
      </c>
      <c r="H471" s="141" t="s">
        <v>525</v>
      </c>
      <c r="I471" s="122" t="s">
        <v>525</v>
      </c>
    </row>
    <row r="472" spans="2:9" ht="32">
      <c r="B472" s="124" t="s">
        <v>37</v>
      </c>
      <c r="C472" s="124" t="s">
        <v>37</v>
      </c>
      <c r="D472" s="122" t="s">
        <v>878</v>
      </c>
      <c r="E472" s="122" t="s">
        <v>442</v>
      </c>
      <c r="F472" s="135">
        <v>0.7</v>
      </c>
      <c r="G472" s="122" t="s">
        <v>525</v>
      </c>
      <c r="H472" s="122" t="s">
        <v>525</v>
      </c>
      <c r="I472" s="122" t="s">
        <v>525</v>
      </c>
    </row>
    <row r="473" spans="2:9">
      <c r="B473" s="122" t="s">
        <v>37</v>
      </c>
      <c r="C473" s="122" t="s">
        <v>37</v>
      </c>
      <c r="D473" s="122" t="s">
        <v>879</v>
      </c>
      <c r="E473" s="122" t="s">
        <v>442</v>
      </c>
      <c r="F473" s="135">
        <v>0.69</v>
      </c>
      <c r="G473" s="122" t="s">
        <v>525</v>
      </c>
      <c r="H473" s="122" t="s">
        <v>525</v>
      </c>
      <c r="I473" s="122" t="s">
        <v>525</v>
      </c>
    </row>
    <row r="474" spans="2:9" ht="32">
      <c r="B474" s="124" t="s">
        <v>37</v>
      </c>
      <c r="C474" s="124" t="s">
        <v>37</v>
      </c>
      <c r="D474" s="122" t="s">
        <v>880</v>
      </c>
      <c r="E474" s="122" t="s">
        <v>442</v>
      </c>
      <c r="F474" s="123">
        <v>0.65</v>
      </c>
      <c r="G474" s="122" t="s">
        <v>525</v>
      </c>
      <c r="H474" s="122" t="s">
        <v>525</v>
      </c>
      <c r="I474" s="122" t="s">
        <v>525</v>
      </c>
    </row>
    <row r="475" spans="2:9">
      <c r="B475" s="122" t="s">
        <v>37</v>
      </c>
      <c r="C475" s="122" t="s">
        <v>37</v>
      </c>
      <c r="D475" s="122" t="s">
        <v>881</v>
      </c>
      <c r="E475" s="122" t="s">
        <v>442</v>
      </c>
      <c r="F475" s="122" t="s">
        <v>709</v>
      </c>
      <c r="G475" s="122" t="s">
        <v>840</v>
      </c>
      <c r="H475" s="122" t="s">
        <v>882</v>
      </c>
      <c r="I475" s="122" t="s">
        <v>488</v>
      </c>
    </row>
    <row r="476" spans="2:9">
      <c r="B476" s="122" t="s">
        <v>37</v>
      </c>
      <c r="C476" s="122" t="s">
        <v>37</v>
      </c>
      <c r="D476" s="122" t="s">
        <v>883</v>
      </c>
      <c r="E476" s="122" t="s">
        <v>442</v>
      </c>
      <c r="F476" s="122" t="s">
        <v>709</v>
      </c>
      <c r="G476" s="122" t="s">
        <v>840</v>
      </c>
      <c r="H476" s="122" t="s">
        <v>882</v>
      </c>
      <c r="I476" s="122" t="s">
        <v>488</v>
      </c>
    </row>
    <row r="477" spans="2:9" ht="32">
      <c r="B477" s="124" t="s">
        <v>37</v>
      </c>
      <c r="C477" s="124" t="s">
        <v>37</v>
      </c>
      <c r="D477" s="122" t="s">
        <v>884</v>
      </c>
      <c r="E477" s="122" t="s">
        <v>442</v>
      </c>
      <c r="F477" s="123">
        <v>0.49</v>
      </c>
      <c r="G477" s="122" t="s">
        <v>840</v>
      </c>
      <c r="H477" s="122" t="s">
        <v>885</v>
      </c>
      <c r="I477" s="122" t="s">
        <v>488</v>
      </c>
    </row>
    <row r="478" spans="2:9" ht="32">
      <c r="B478" s="124" t="s">
        <v>37</v>
      </c>
      <c r="C478" s="122" t="s">
        <v>37</v>
      </c>
      <c r="D478" s="122" t="s">
        <v>886</v>
      </c>
      <c r="E478" s="122" t="s">
        <v>442</v>
      </c>
      <c r="F478" s="123">
        <v>0.48</v>
      </c>
      <c r="G478" s="122" t="s">
        <v>840</v>
      </c>
      <c r="H478" s="122" t="s">
        <v>885</v>
      </c>
      <c r="I478" s="122" t="s">
        <v>488</v>
      </c>
    </row>
    <row r="479" spans="2:9">
      <c r="B479" s="122" t="s">
        <v>37</v>
      </c>
      <c r="C479" s="122" t="s">
        <v>37</v>
      </c>
      <c r="D479" s="122" t="s">
        <v>887</v>
      </c>
      <c r="E479" s="122" t="s">
        <v>442</v>
      </c>
      <c r="F479" s="122" t="s">
        <v>713</v>
      </c>
      <c r="G479" s="122" t="s">
        <v>840</v>
      </c>
      <c r="H479" s="122" t="s">
        <v>882</v>
      </c>
      <c r="I479" s="122" t="s">
        <v>488</v>
      </c>
    </row>
    <row r="480" spans="2:9">
      <c r="B480" s="122" t="s">
        <v>37</v>
      </c>
      <c r="C480" s="122" t="s">
        <v>37</v>
      </c>
      <c r="D480" s="122" t="s">
        <v>888</v>
      </c>
      <c r="E480" s="122" t="s">
        <v>442</v>
      </c>
      <c r="F480" s="122" t="s">
        <v>889</v>
      </c>
      <c r="G480" s="122" t="s">
        <v>840</v>
      </c>
      <c r="H480" s="122" t="s">
        <v>882</v>
      </c>
      <c r="I480" s="122" t="s">
        <v>488</v>
      </c>
    </row>
    <row r="481" spans="2:9">
      <c r="B481" s="122" t="s">
        <v>37</v>
      </c>
      <c r="C481" s="122" t="s">
        <v>37</v>
      </c>
      <c r="D481" s="122" t="s">
        <v>890</v>
      </c>
      <c r="E481" s="122" t="s">
        <v>442</v>
      </c>
      <c r="F481" s="122" t="s">
        <v>695</v>
      </c>
      <c r="G481" s="122" t="s">
        <v>840</v>
      </c>
      <c r="H481" s="122" t="s">
        <v>885</v>
      </c>
      <c r="I481" s="122" t="s">
        <v>488</v>
      </c>
    </row>
    <row r="482" spans="2:9">
      <c r="B482" s="122" t="s">
        <v>37</v>
      </c>
      <c r="C482" s="122" t="s">
        <v>37</v>
      </c>
      <c r="D482" s="122" t="s">
        <v>891</v>
      </c>
      <c r="E482" s="122" t="s">
        <v>442</v>
      </c>
      <c r="F482" s="133" t="s">
        <v>817</v>
      </c>
      <c r="G482" s="133" t="s">
        <v>840</v>
      </c>
      <c r="H482" s="122" t="s">
        <v>885</v>
      </c>
      <c r="I482" s="122" t="s">
        <v>488</v>
      </c>
    </row>
    <row r="483" spans="2:9">
      <c r="B483" s="122" t="s">
        <v>37</v>
      </c>
      <c r="C483" s="122" t="s">
        <v>37</v>
      </c>
      <c r="D483" s="122" t="s">
        <v>892</v>
      </c>
      <c r="E483" s="122" t="s">
        <v>457</v>
      </c>
      <c r="F483" s="135">
        <v>0.05</v>
      </c>
      <c r="G483" s="122" t="s">
        <v>444</v>
      </c>
      <c r="H483" s="122" t="s">
        <v>444</v>
      </c>
      <c r="I483" s="122" t="s">
        <v>488</v>
      </c>
    </row>
    <row r="484" spans="2:9">
      <c r="B484" s="122" t="s">
        <v>37</v>
      </c>
      <c r="C484" s="122" t="s">
        <v>37</v>
      </c>
      <c r="D484" s="122" t="s">
        <v>893</v>
      </c>
      <c r="E484" s="122" t="s">
        <v>457</v>
      </c>
      <c r="F484" s="123">
        <v>0.05</v>
      </c>
      <c r="G484" s="122" t="s">
        <v>444</v>
      </c>
      <c r="H484" s="122" t="s">
        <v>444</v>
      </c>
      <c r="I484" s="122" t="s">
        <v>488</v>
      </c>
    </row>
    <row r="485" spans="2:9">
      <c r="B485" s="122" t="s">
        <v>37</v>
      </c>
      <c r="C485" s="122" t="s">
        <v>37</v>
      </c>
      <c r="D485" s="122" t="s">
        <v>894</v>
      </c>
      <c r="E485" s="122" t="s">
        <v>457</v>
      </c>
      <c r="F485" s="135">
        <v>0.05</v>
      </c>
      <c r="G485" s="122" t="s">
        <v>444</v>
      </c>
      <c r="H485" s="122" t="s">
        <v>444</v>
      </c>
      <c r="I485" s="122" t="s">
        <v>446</v>
      </c>
    </row>
    <row r="486" spans="2:9" ht="32">
      <c r="B486" s="124" t="s">
        <v>37</v>
      </c>
      <c r="C486" s="124" t="s">
        <v>37</v>
      </c>
      <c r="D486" s="122" t="s">
        <v>895</v>
      </c>
      <c r="E486" s="122" t="s">
        <v>442</v>
      </c>
      <c r="F486" s="135">
        <v>0.05</v>
      </c>
      <c r="G486" s="122" t="s">
        <v>444</v>
      </c>
      <c r="H486" s="122" t="s">
        <v>444</v>
      </c>
      <c r="I486" s="122" t="s">
        <v>446</v>
      </c>
    </row>
    <row r="487" spans="2:9">
      <c r="B487" s="122" t="s">
        <v>37</v>
      </c>
      <c r="C487" s="122" t="s">
        <v>37</v>
      </c>
      <c r="D487" s="122" t="s">
        <v>896</v>
      </c>
      <c r="E487" s="122" t="s">
        <v>442</v>
      </c>
      <c r="F487" s="123">
        <v>0.05</v>
      </c>
      <c r="G487" s="122" t="s">
        <v>444</v>
      </c>
      <c r="H487" s="122" t="s">
        <v>444</v>
      </c>
      <c r="I487" s="122" t="s">
        <v>488</v>
      </c>
    </row>
    <row r="488" spans="2:9">
      <c r="B488" s="122" t="s">
        <v>37</v>
      </c>
      <c r="C488" s="122" t="s">
        <v>37</v>
      </c>
      <c r="D488" s="122" t="s">
        <v>897</v>
      </c>
      <c r="E488" s="122" t="s">
        <v>457</v>
      </c>
      <c r="F488" s="135">
        <v>0.04</v>
      </c>
      <c r="G488" s="122" t="s">
        <v>444</v>
      </c>
      <c r="H488" s="122" t="s">
        <v>444</v>
      </c>
      <c r="I488" s="122" t="s">
        <v>446</v>
      </c>
    </row>
    <row r="489" spans="2:9" ht="32">
      <c r="B489" s="124" t="s">
        <v>37</v>
      </c>
      <c r="C489" s="124" t="s">
        <v>37</v>
      </c>
      <c r="D489" s="122" t="s">
        <v>898</v>
      </c>
      <c r="E489" s="122" t="s">
        <v>442</v>
      </c>
      <c r="F489" s="135">
        <v>0.04</v>
      </c>
      <c r="G489" s="122" t="s">
        <v>444</v>
      </c>
      <c r="H489" s="122" t="s">
        <v>444</v>
      </c>
      <c r="I489" s="122" t="s">
        <v>488</v>
      </c>
    </row>
    <row r="490" spans="2:9">
      <c r="B490" s="122" t="s">
        <v>37</v>
      </c>
      <c r="C490" s="122" t="s">
        <v>37</v>
      </c>
      <c r="D490" s="122" t="s">
        <v>899</v>
      </c>
      <c r="E490" s="122" t="s">
        <v>442</v>
      </c>
      <c r="F490" s="135">
        <v>0.04</v>
      </c>
      <c r="G490" s="133" t="s">
        <v>444</v>
      </c>
      <c r="H490" s="122" t="s">
        <v>444</v>
      </c>
      <c r="I490" s="122" t="s">
        <v>488</v>
      </c>
    </row>
    <row r="491" spans="2:9">
      <c r="B491" s="122" t="s">
        <v>37</v>
      </c>
      <c r="C491" s="122" t="s">
        <v>37</v>
      </c>
      <c r="D491" s="122" t="s">
        <v>900</v>
      </c>
      <c r="E491" s="122" t="s">
        <v>457</v>
      </c>
      <c r="F491" s="133" t="s">
        <v>454</v>
      </c>
      <c r="G491" s="133" t="s">
        <v>446</v>
      </c>
      <c r="H491" s="122" t="s">
        <v>445</v>
      </c>
      <c r="I491" s="122" t="s">
        <v>446</v>
      </c>
    </row>
    <row r="492" spans="2:9">
      <c r="B492" s="122" t="s">
        <v>37</v>
      </c>
      <c r="C492" s="122" t="s">
        <v>37</v>
      </c>
      <c r="D492" s="122" t="s">
        <v>901</v>
      </c>
      <c r="E492" s="122" t="s">
        <v>457</v>
      </c>
      <c r="F492" s="122" t="s">
        <v>454</v>
      </c>
      <c r="G492" s="122" t="s">
        <v>446</v>
      </c>
      <c r="H492" s="122" t="s">
        <v>445</v>
      </c>
      <c r="I492" s="122" t="s">
        <v>446</v>
      </c>
    </row>
    <row r="493" spans="2:9">
      <c r="B493" s="122" t="s">
        <v>37</v>
      </c>
      <c r="C493" s="122" t="s">
        <v>37</v>
      </c>
      <c r="D493" s="122" t="s">
        <v>902</v>
      </c>
      <c r="E493" s="122" t="s">
        <v>457</v>
      </c>
      <c r="F493" s="135">
        <v>0.01</v>
      </c>
      <c r="G493" s="122" t="s">
        <v>446</v>
      </c>
      <c r="H493" s="122" t="s">
        <v>445</v>
      </c>
      <c r="I493" s="122" t="s">
        <v>446</v>
      </c>
    </row>
    <row r="494" spans="2:9">
      <c r="B494" s="122" t="s">
        <v>37</v>
      </c>
      <c r="C494" s="122" t="s">
        <v>37</v>
      </c>
      <c r="D494" s="122" t="s">
        <v>903</v>
      </c>
      <c r="E494" s="122" t="s">
        <v>457</v>
      </c>
      <c r="F494" s="123">
        <v>0.01</v>
      </c>
      <c r="G494" s="122" t="s">
        <v>446</v>
      </c>
      <c r="H494" s="122" t="s">
        <v>445</v>
      </c>
      <c r="I494" s="122" t="s">
        <v>446</v>
      </c>
    </row>
    <row r="495" spans="2:9">
      <c r="B495" s="122" t="s">
        <v>37</v>
      </c>
      <c r="C495" s="122" t="s">
        <v>37</v>
      </c>
      <c r="D495" s="122" t="s">
        <v>904</v>
      </c>
      <c r="E495" s="122" t="s">
        <v>457</v>
      </c>
      <c r="F495" s="135">
        <v>0.01</v>
      </c>
      <c r="G495" s="122" t="s">
        <v>446</v>
      </c>
      <c r="H495" s="122" t="s">
        <v>445</v>
      </c>
      <c r="I495" s="122" t="s">
        <v>446</v>
      </c>
    </row>
    <row r="496" spans="2:9">
      <c r="B496" s="122" t="s">
        <v>37</v>
      </c>
      <c r="C496" s="122" t="s">
        <v>37</v>
      </c>
      <c r="D496" s="122" t="s">
        <v>905</v>
      </c>
      <c r="E496" s="122" t="s">
        <v>457</v>
      </c>
      <c r="F496" s="123">
        <v>0.01</v>
      </c>
      <c r="G496" s="122" t="s">
        <v>446</v>
      </c>
      <c r="H496" s="122" t="s">
        <v>445</v>
      </c>
      <c r="I496" s="122" t="s">
        <v>446</v>
      </c>
    </row>
    <row r="497" spans="2:9">
      <c r="B497" t="s">
        <v>214</v>
      </c>
      <c r="C497" t="s">
        <v>214</v>
      </c>
      <c r="D497" t="s">
        <v>906</v>
      </c>
      <c r="E497"/>
      <c r="F497" s="2">
        <v>0.34</v>
      </c>
      <c r="G497" t="s">
        <v>525</v>
      </c>
      <c r="H497" t="s">
        <v>907</v>
      </c>
      <c r="I497" t="s">
        <v>908</v>
      </c>
    </row>
    <row r="498" spans="2:9">
      <c r="B498" t="s">
        <v>214</v>
      </c>
      <c r="C498" t="s">
        <v>214</v>
      </c>
      <c r="D498" t="s">
        <v>245</v>
      </c>
      <c r="E498"/>
      <c r="F498"/>
      <c r="G498"/>
      <c r="H498"/>
      <c r="I498"/>
    </row>
    <row r="499" spans="2:9">
      <c r="B499" t="s">
        <v>214</v>
      </c>
      <c r="C499" t="s">
        <v>214</v>
      </c>
      <c r="D499" t="s">
        <v>349</v>
      </c>
      <c r="E499"/>
      <c r="F499" s="2">
        <v>0.01</v>
      </c>
      <c r="G499" t="s">
        <v>615</v>
      </c>
      <c r="H499" t="s">
        <v>909</v>
      </c>
      <c r="I499" t="s">
        <v>538</v>
      </c>
    </row>
    <row r="500" spans="2:9">
      <c r="B500" t="s">
        <v>214</v>
      </c>
      <c r="C500" t="s">
        <v>214</v>
      </c>
      <c r="D500" t="s">
        <v>910</v>
      </c>
      <c r="E500"/>
      <c r="F500"/>
      <c r="G500"/>
      <c r="H500"/>
      <c r="I500"/>
    </row>
    <row r="501" spans="2:9">
      <c r="B501" t="s">
        <v>214</v>
      </c>
      <c r="C501" t="s">
        <v>214</v>
      </c>
      <c r="D501" t="s">
        <v>911</v>
      </c>
      <c r="E501"/>
      <c r="F501"/>
      <c r="G501"/>
      <c r="H501"/>
      <c r="I501"/>
    </row>
    <row r="502" spans="2:9">
      <c r="B502" t="s">
        <v>214</v>
      </c>
      <c r="C502" t="s">
        <v>214</v>
      </c>
      <c r="D502" t="s">
        <v>912</v>
      </c>
      <c r="E502"/>
      <c r="F502"/>
      <c r="G502"/>
      <c r="H502"/>
      <c r="I502"/>
    </row>
    <row r="503" spans="2:9">
      <c r="B503" t="s">
        <v>214</v>
      </c>
      <c r="C503" t="s">
        <v>214</v>
      </c>
      <c r="D503" t="s">
        <v>913</v>
      </c>
      <c r="E503"/>
      <c r="F503" s="2">
        <v>0.01</v>
      </c>
      <c r="G503" t="s">
        <v>914</v>
      </c>
      <c r="H503" t="s">
        <v>907</v>
      </c>
      <c r="I503" t="s">
        <v>538</v>
      </c>
    </row>
    <row r="504" spans="2:9">
      <c r="B504" t="s">
        <v>214</v>
      </c>
      <c r="C504" t="s">
        <v>214</v>
      </c>
      <c r="D504" t="s">
        <v>915</v>
      </c>
      <c r="E504"/>
      <c r="F504">
        <v>1</v>
      </c>
      <c r="G504"/>
      <c r="H504"/>
      <c r="I504"/>
    </row>
    <row r="505" spans="2:9">
      <c r="B505" t="s">
        <v>214</v>
      </c>
      <c r="C505" t="s">
        <v>214</v>
      </c>
      <c r="D505" t="s">
        <v>355</v>
      </c>
      <c r="E505"/>
      <c r="F505" s="2">
        <v>0.01</v>
      </c>
      <c r="G505" t="s">
        <v>916</v>
      </c>
      <c r="H505" t="s">
        <v>909</v>
      </c>
      <c r="I505" t="s">
        <v>538</v>
      </c>
    </row>
    <row r="506" spans="2:9">
      <c r="B506" t="s">
        <v>214</v>
      </c>
      <c r="C506" t="s">
        <v>214</v>
      </c>
      <c r="D506" t="s">
        <v>917</v>
      </c>
      <c r="E506"/>
      <c r="F506" s="2">
        <v>0.01</v>
      </c>
      <c r="G506" t="s">
        <v>914</v>
      </c>
      <c r="H506" t="s">
        <v>909</v>
      </c>
      <c r="I506" t="s">
        <v>538</v>
      </c>
    </row>
    <row r="507" spans="2:9">
      <c r="B507" t="s">
        <v>214</v>
      </c>
      <c r="C507" t="s">
        <v>214</v>
      </c>
      <c r="D507" t="s">
        <v>918</v>
      </c>
      <c r="E507"/>
      <c r="F507" s="2">
        <v>0.01</v>
      </c>
      <c r="G507" t="s">
        <v>916</v>
      </c>
      <c r="H507" t="s">
        <v>919</v>
      </c>
      <c r="I507" t="s">
        <v>919</v>
      </c>
    </row>
  </sheetData>
  <autoFilter ref="A1:I459" xr:uid="{2ECBFE84-23B4-4D1F-A656-20E0268FFB02}">
    <sortState xmlns:xlrd2="http://schemas.microsoft.com/office/spreadsheetml/2017/richdata2" ref="A2:I459">
      <sortCondition ref="B1:B459"/>
    </sortState>
  </autoFilter>
  <sortState xmlns:xlrd2="http://schemas.microsoft.com/office/spreadsheetml/2017/richdata2" ref="B3:I507">
    <sortCondition ref="B3:B50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workbookViewId="0">
      <selection activeCell="D25" sqref="D25"/>
    </sheetView>
  </sheetViews>
  <sheetFormatPr baseColWidth="10" defaultColWidth="12" defaultRowHeight="13"/>
  <sheetData>
    <row r="1" spans="1:17" s="111" customFormat="1" ht="15" customHeight="1">
      <c r="A1" s="142"/>
      <c r="B1" s="143" t="s">
        <v>920</v>
      </c>
      <c r="C1" s="110"/>
      <c r="D1" s="143"/>
      <c r="E1" s="144"/>
      <c r="F1" s="145"/>
      <c r="G1" s="145"/>
      <c r="H1" s="145"/>
      <c r="I1" s="146"/>
      <c r="J1" s="142"/>
      <c r="K1" s="142"/>
      <c r="L1" s="142"/>
      <c r="M1" s="142"/>
      <c r="N1" s="142"/>
      <c r="O1" s="142"/>
      <c r="P1" s="142"/>
      <c r="Q1" s="142"/>
    </row>
    <row r="2" spans="1:17" s="99" customFormat="1" ht="132" customHeight="1">
      <c r="B2" s="100" t="s">
        <v>0</v>
      </c>
      <c r="C2" s="101" t="s">
        <v>1</v>
      </c>
      <c r="D2" s="100" t="s">
        <v>2</v>
      </c>
      <c r="E2" s="96" t="s">
        <v>3</v>
      </c>
      <c r="F2" s="97" t="s">
        <v>4</v>
      </c>
      <c r="G2" s="97" t="s">
        <v>5</v>
      </c>
      <c r="H2" s="97" t="s">
        <v>6</v>
      </c>
      <c r="I2" s="108" t="s">
        <v>7</v>
      </c>
      <c r="J2" s="99" t="s">
        <v>8</v>
      </c>
      <c r="K2" s="99" t="s">
        <v>9</v>
      </c>
      <c r="L2" s="99" t="s">
        <v>10</v>
      </c>
      <c r="M2" s="99" t="s">
        <v>11</v>
      </c>
      <c r="N2" s="99" t="s">
        <v>12</v>
      </c>
      <c r="O2" s="99" t="s">
        <v>13</v>
      </c>
      <c r="P2" s="99" t="s">
        <v>14</v>
      </c>
      <c r="Q2" s="99" t="s">
        <v>15</v>
      </c>
    </row>
    <row r="3" spans="1:17" ht="15" customHeight="1">
      <c r="A3">
        <v>2020</v>
      </c>
      <c r="B3" s="6" t="s">
        <v>17</v>
      </c>
      <c r="C3" s="6" t="s">
        <v>17</v>
      </c>
      <c r="D3" s="6" t="s">
        <v>921</v>
      </c>
      <c r="E3" s="93">
        <v>0.65</v>
      </c>
      <c r="F3" s="6">
        <v>1</v>
      </c>
      <c r="G3" s="6">
        <v>1</v>
      </c>
      <c r="H3" s="6">
        <v>1</v>
      </c>
      <c r="I3" s="94">
        <v>1</v>
      </c>
      <c r="J3" t="str">
        <f t="shared" ref="J3:J19" si="0">IF(I3=0,"0",IF(I3=0.5,"3","6"))</f>
        <v>6</v>
      </c>
      <c r="K3" t="str">
        <f t="shared" ref="K3:K19" si="1">IF(F3=1,"6","0")</f>
        <v>6</v>
      </c>
      <c r="L3" t="str">
        <f t="shared" ref="L3:L19" si="2">IF(I3=0,"1",IF(I3=0.5,"3","6"))</f>
        <v>6</v>
      </c>
      <c r="M3" t="str">
        <f t="shared" ref="M3:M19" si="3">IF(H3=1,"7","0")</f>
        <v>7</v>
      </c>
      <c r="N3" t="str">
        <f t="shared" ref="N3:N19" si="4">IF(F3=1,"11","0")</f>
        <v>11</v>
      </c>
      <c r="O3" t="str">
        <f t="shared" ref="O3:O19" si="5">IF(G3=1,"14","0")</f>
        <v>14</v>
      </c>
      <c r="P3">
        <f t="shared" ref="P3:P19" si="6">(0.5*E3)*100</f>
        <v>32.5</v>
      </c>
      <c r="Q3">
        <f t="shared" ref="Q3:Q19" si="7">P3+J3+K3+L3+M3+N3+O3</f>
        <v>82.5</v>
      </c>
    </row>
    <row r="4" spans="1:17" ht="15" customHeight="1">
      <c r="A4">
        <v>2020</v>
      </c>
      <c r="B4" s="6" t="s">
        <v>17</v>
      </c>
      <c r="C4" s="6" t="s">
        <v>17</v>
      </c>
      <c r="D4" s="6" t="s">
        <v>922</v>
      </c>
      <c r="E4" s="93">
        <v>0.6</v>
      </c>
      <c r="F4" s="6">
        <v>1</v>
      </c>
      <c r="G4" s="6">
        <v>1</v>
      </c>
      <c r="H4" s="6">
        <v>1</v>
      </c>
      <c r="I4" s="94">
        <v>1</v>
      </c>
      <c r="J4" t="str">
        <f t="shared" si="0"/>
        <v>6</v>
      </c>
      <c r="K4" t="str">
        <f t="shared" si="1"/>
        <v>6</v>
      </c>
      <c r="L4" t="str">
        <f t="shared" si="2"/>
        <v>6</v>
      </c>
      <c r="M4" t="str">
        <f t="shared" si="3"/>
        <v>7</v>
      </c>
      <c r="N4" t="str">
        <f t="shared" si="4"/>
        <v>11</v>
      </c>
      <c r="O4" t="str">
        <f t="shared" si="5"/>
        <v>14</v>
      </c>
      <c r="P4">
        <f t="shared" si="6"/>
        <v>30</v>
      </c>
      <c r="Q4">
        <f t="shared" si="7"/>
        <v>80</v>
      </c>
    </row>
    <row r="5" spans="1:17" ht="15" customHeight="1">
      <c r="A5">
        <v>2020</v>
      </c>
      <c r="B5" s="6" t="s">
        <v>17</v>
      </c>
      <c r="C5" s="6" t="s">
        <v>17</v>
      </c>
      <c r="D5" s="6" t="s">
        <v>923</v>
      </c>
      <c r="E5" s="93">
        <v>0.6</v>
      </c>
      <c r="F5" s="6">
        <v>1</v>
      </c>
      <c r="G5" s="6">
        <v>1</v>
      </c>
      <c r="H5" s="6">
        <v>1</v>
      </c>
      <c r="I5" s="94">
        <v>1</v>
      </c>
      <c r="J5" t="str">
        <f t="shared" si="0"/>
        <v>6</v>
      </c>
      <c r="K5" t="str">
        <f t="shared" si="1"/>
        <v>6</v>
      </c>
      <c r="L5" t="str">
        <f t="shared" si="2"/>
        <v>6</v>
      </c>
      <c r="M5" t="str">
        <f t="shared" si="3"/>
        <v>7</v>
      </c>
      <c r="N5" t="str">
        <f t="shared" si="4"/>
        <v>11</v>
      </c>
      <c r="O5" t="str">
        <f t="shared" si="5"/>
        <v>14</v>
      </c>
      <c r="P5">
        <f t="shared" si="6"/>
        <v>30</v>
      </c>
      <c r="Q5">
        <f t="shared" si="7"/>
        <v>80</v>
      </c>
    </row>
    <row r="6" spans="1:17" ht="15" customHeight="1">
      <c r="A6">
        <v>2020</v>
      </c>
      <c r="B6" t="s">
        <v>17</v>
      </c>
      <c r="C6" t="s">
        <v>17</v>
      </c>
      <c r="D6" t="s">
        <v>924</v>
      </c>
      <c r="E6" s="106">
        <v>0.55000000000000004</v>
      </c>
      <c r="F6">
        <v>1</v>
      </c>
      <c r="G6">
        <v>1</v>
      </c>
      <c r="H6">
        <v>1</v>
      </c>
      <c r="I6" s="94">
        <v>1</v>
      </c>
      <c r="J6" t="str">
        <f t="shared" si="0"/>
        <v>6</v>
      </c>
      <c r="K6" t="str">
        <f t="shared" si="1"/>
        <v>6</v>
      </c>
      <c r="L6" t="str">
        <f t="shared" si="2"/>
        <v>6</v>
      </c>
      <c r="M6" t="str">
        <f t="shared" si="3"/>
        <v>7</v>
      </c>
      <c r="N6" t="str">
        <f t="shared" si="4"/>
        <v>11</v>
      </c>
      <c r="O6" t="str">
        <f t="shared" si="5"/>
        <v>14</v>
      </c>
      <c r="P6">
        <f t="shared" si="6"/>
        <v>27.500000000000004</v>
      </c>
      <c r="Q6">
        <f t="shared" si="7"/>
        <v>77.5</v>
      </c>
    </row>
    <row r="7" spans="1:17" ht="15" customHeight="1">
      <c r="A7">
        <v>2020</v>
      </c>
      <c r="B7" t="s">
        <v>117</v>
      </c>
      <c r="C7" t="s">
        <v>117</v>
      </c>
      <c r="D7" t="s">
        <v>925</v>
      </c>
      <c r="E7" s="106">
        <v>0.35</v>
      </c>
      <c r="F7">
        <v>1</v>
      </c>
      <c r="G7">
        <v>0</v>
      </c>
      <c r="H7">
        <v>0</v>
      </c>
      <c r="I7" s="94">
        <v>0.5</v>
      </c>
      <c r="J7" t="str">
        <f t="shared" si="0"/>
        <v>3</v>
      </c>
      <c r="K7" t="str">
        <f t="shared" si="1"/>
        <v>6</v>
      </c>
      <c r="L7" t="str">
        <f t="shared" si="2"/>
        <v>3</v>
      </c>
      <c r="M7" t="str">
        <f t="shared" si="3"/>
        <v>0</v>
      </c>
      <c r="N7" t="str">
        <f t="shared" si="4"/>
        <v>11</v>
      </c>
      <c r="O7" t="str">
        <f t="shared" si="5"/>
        <v>0</v>
      </c>
      <c r="P7">
        <f t="shared" si="6"/>
        <v>17.5</v>
      </c>
      <c r="Q7">
        <f t="shared" si="7"/>
        <v>40.5</v>
      </c>
    </row>
    <row r="8" spans="1:17" ht="15" customHeight="1">
      <c r="A8">
        <v>2020</v>
      </c>
      <c r="B8" t="s">
        <v>599</v>
      </c>
      <c r="C8" t="s">
        <v>40</v>
      </c>
      <c r="D8" t="s">
        <v>926</v>
      </c>
      <c r="E8" s="106">
        <v>0.24</v>
      </c>
      <c r="F8">
        <v>1</v>
      </c>
      <c r="G8">
        <v>0</v>
      </c>
      <c r="H8">
        <v>0</v>
      </c>
      <c r="I8" s="94">
        <v>1</v>
      </c>
      <c r="J8" t="str">
        <f t="shared" si="0"/>
        <v>6</v>
      </c>
      <c r="K8" t="str">
        <f t="shared" si="1"/>
        <v>6</v>
      </c>
      <c r="L8" t="str">
        <f t="shared" si="2"/>
        <v>6</v>
      </c>
      <c r="M8" t="str">
        <f t="shared" si="3"/>
        <v>0</v>
      </c>
      <c r="N8" t="str">
        <f t="shared" si="4"/>
        <v>11</v>
      </c>
      <c r="O8" t="str">
        <f t="shared" si="5"/>
        <v>0</v>
      </c>
      <c r="P8">
        <f t="shared" si="6"/>
        <v>12</v>
      </c>
      <c r="Q8">
        <f t="shared" si="7"/>
        <v>41</v>
      </c>
    </row>
    <row r="9" spans="1:17" s="105" customFormat="1" ht="15" customHeight="1">
      <c r="A9" s="105">
        <v>2021</v>
      </c>
      <c r="B9" s="105" t="s">
        <v>25</v>
      </c>
      <c r="C9" s="105" t="s">
        <v>25</v>
      </c>
      <c r="D9" s="105" t="s">
        <v>927</v>
      </c>
      <c r="E9" s="107"/>
      <c r="I9" s="112">
        <v>1</v>
      </c>
      <c r="J9" s="105" t="str">
        <f t="shared" si="0"/>
        <v>6</v>
      </c>
      <c r="K9" s="105" t="str">
        <f t="shared" si="1"/>
        <v>0</v>
      </c>
      <c r="L9" s="105" t="str">
        <f t="shared" si="2"/>
        <v>6</v>
      </c>
      <c r="M9" s="105" t="str">
        <f t="shared" si="3"/>
        <v>0</v>
      </c>
      <c r="N9" s="105" t="str">
        <f t="shared" si="4"/>
        <v>0</v>
      </c>
      <c r="O9" s="105" t="str">
        <f t="shared" si="5"/>
        <v>0</v>
      </c>
      <c r="P9" s="105">
        <f t="shared" si="6"/>
        <v>0</v>
      </c>
      <c r="Q9" s="105">
        <f t="shared" si="7"/>
        <v>12</v>
      </c>
    </row>
    <row r="10" spans="1:17" s="105" customFormat="1" ht="15" customHeight="1">
      <c r="A10" s="105">
        <v>2021</v>
      </c>
      <c r="B10" s="105" t="s">
        <v>75</v>
      </c>
      <c r="C10" s="105" t="s">
        <v>75</v>
      </c>
      <c r="D10" s="105" t="s">
        <v>928</v>
      </c>
      <c r="E10" s="107"/>
      <c r="I10" s="112">
        <v>1</v>
      </c>
      <c r="J10" s="105" t="str">
        <f t="shared" si="0"/>
        <v>6</v>
      </c>
      <c r="K10" s="105" t="str">
        <f t="shared" si="1"/>
        <v>0</v>
      </c>
      <c r="L10" s="105" t="str">
        <f t="shared" si="2"/>
        <v>6</v>
      </c>
      <c r="M10" s="105" t="str">
        <f t="shared" si="3"/>
        <v>0</v>
      </c>
      <c r="N10" s="105" t="str">
        <f t="shared" si="4"/>
        <v>0</v>
      </c>
      <c r="O10" s="105" t="str">
        <f t="shared" si="5"/>
        <v>0</v>
      </c>
      <c r="P10" s="105">
        <f t="shared" si="6"/>
        <v>0</v>
      </c>
      <c r="Q10" s="105">
        <f t="shared" si="7"/>
        <v>12</v>
      </c>
    </row>
    <row r="11" spans="1:17" ht="15" customHeight="1">
      <c r="A11">
        <v>2020</v>
      </c>
      <c r="B11" s="95" t="s">
        <v>319</v>
      </c>
      <c r="C11" s="109" t="s">
        <v>319</v>
      </c>
      <c r="D11" s="95" t="s">
        <v>929</v>
      </c>
      <c r="E11" s="147">
        <v>0.01</v>
      </c>
      <c r="F11">
        <v>0</v>
      </c>
      <c r="G11">
        <v>0</v>
      </c>
      <c r="H11">
        <v>0</v>
      </c>
      <c r="I11" s="94">
        <v>0</v>
      </c>
      <c r="J11" t="str">
        <f t="shared" si="0"/>
        <v>0</v>
      </c>
      <c r="K11" t="str">
        <f t="shared" si="1"/>
        <v>0</v>
      </c>
      <c r="L11" t="str">
        <f t="shared" si="2"/>
        <v>1</v>
      </c>
      <c r="M11" t="str">
        <f t="shared" si="3"/>
        <v>0</v>
      </c>
      <c r="N11" t="str">
        <f t="shared" si="4"/>
        <v>0</v>
      </c>
      <c r="O11" t="str">
        <f t="shared" si="5"/>
        <v>0</v>
      </c>
      <c r="P11">
        <f t="shared" si="6"/>
        <v>0.5</v>
      </c>
      <c r="Q11">
        <f t="shared" si="7"/>
        <v>1.5</v>
      </c>
    </row>
    <row r="12" spans="1:17" ht="15" customHeight="1">
      <c r="A12">
        <v>2020</v>
      </c>
      <c r="B12" t="s">
        <v>214</v>
      </c>
      <c r="C12" t="s">
        <v>388</v>
      </c>
      <c r="D12" t="s">
        <v>930</v>
      </c>
      <c r="E12" s="106">
        <v>0.01</v>
      </c>
      <c r="F12">
        <v>0</v>
      </c>
      <c r="G12">
        <v>0</v>
      </c>
      <c r="H12">
        <v>0</v>
      </c>
      <c r="I12" s="94">
        <v>0</v>
      </c>
      <c r="J12" t="str">
        <f t="shared" si="0"/>
        <v>0</v>
      </c>
      <c r="K12" t="str">
        <f t="shared" si="1"/>
        <v>0</v>
      </c>
      <c r="L12" t="str">
        <f t="shared" si="2"/>
        <v>1</v>
      </c>
      <c r="M12" t="str">
        <f t="shared" si="3"/>
        <v>0</v>
      </c>
      <c r="N12" t="str">
        <f t="shared" si="4"/>
        <v>0</v>
      </c>
      <c r="O12" t="str">
        <f t="shared" si="5"/>
        <v>0</v>
      </c>
      <c r="P12">
        <f t="shared" si="6"/>
        <v>0.5</v>
      </c>
      <c r="Q12">
        <f t="shared" si="7"/>
        <v>1.5</v>
      </c>
    </row>
    <row r="13" spans="1:17" s="105" customFormat="1" ht="15" customHeight="1">
      <c r="B13" t="s">
        <v>931</v>
      </c>
      <c r="C13" t="s">
        <v>931</v>
      </c>
      <c r="D13" t="s">
        <v>932</v>
      </c>
      <c r="E13" s="106">
        <v>0.01</v>
      </c>
      <c r="F13">
        <v>0</v>
      </c>
      <c r="G13">
        <v>0</v>
      </c>
      <c r="H13">
        <v>0</v>
      </c>
      <c r="I13" s="94">
        <v>0</v>
      </c>
      <c r="J13" t="str">
        <f t="shared" si="0"/>
        <v>0</v>
      </c>
      <c r="K13" t="str">
        <f t="shared" si="1"/>
        <v>0</v>
      </c>
      <c r="L13" t="str">
        <f t="shared" si="2"/>
        <v>1</v>
      </c>
      <c r="M13" t="str">
        <f t="shared" si="3"/>
        <v>0</v>
      </c>
      <c r="N13" t="str">
        <f t="shared" si="4"/>
        <v>0</v>
      </c>
      <c r="O13" t="str">
        <f t="shared" si="5"/>
        <v>0</v>
      </c>
      <c r="P13">
        <f t="shared" si="6"/>
        <v>0.5</v>
      </c>
      <c r="Q13">
        <f t="shared" si="7"/>
        <v>1.5</v>
      </c>
    </row>
    <row r="14" spans="1:17" ht="15" customHeight="1">
      <c r="B14" t="s">
        <v>226</v>
      </c>
      <c r="C14" t="s">
        <v>933</v>
      </c>
      <c r="D14" t="s">
        <v>934</v>
      </c>
      <c r="E14" s="147"/>
      <c r="I14" s="94">
        <v>0</v>
      </c>
      <c r="J14" t="str">
        <f t="shared" si="0"/>
        <v>0</v>
      </c>
      <c r="K14" t="str">
        <f t="shared" si="1"/>
        <v>0</v>
      </c>
      <c r="L14" t="str">
        <f t="shared" si="2"/>
        <v>1</v>
      </c>
      <c r="M14" t="str">
        <f t="shared" si="3"/>
        <v>0</v>
      </c>
      <c r="N14" t="str">
        <f t="shared" si="4"/>
        <v>0</v>
      </c>
      <c r="O14" t="str">
        <f t="shared" si="5"/>
        <v>0</v>
      </c>
      <c r="P14">
        <f t="shared" si="6"/>
        <v>0</v>
      </c>
      <c r="Q14">
        <f t="shared" si="7"/>
        <v>1</v>
      </c>
    </row>
    <row r="15" spans="1:17" ht="15" customHeight="1">
      <c r="B15" t="s">
        <v>226</v>
      </c>
      <c r="C15" t="s">
        <v>226</v>
      </c>
      <c r="D15" t="s">
        <v>935</v>
      </c>
      <c r="E15" s="147"/>
      <c r="I15" s="94">
        <v>0</v>
      </c>
      <c r="J15" t="str">
        <f t="shared" si="0"/>
        <v>0</v>
      </c>
      <c r="K15" t="str">
        <f t="shared" si="1"/>
        <v>0</v>
      </c>
      <c r="L15" t="str">
        <f t="shared" si="2"/>
        <v>1</v>
      </c>
      <c r="M15" t="str">
        <f t="shared" si="3"/>
        <v>0</v>
      </c>
      <c r="N15" t="str">
        <f t="shared" si="4"/>
        <v>0</v>
      </c>
      <c r="O15" t="str">
        <f t="shared" si="5"/>
        <v>0</v>
      </c>
      <c r="P15">
        <f t="shared" si="6"/>
        <v>0</v>
      </c>
      <c r="Q15">
        <f t="shared" si="7"/>
        <v>1</v>
      </c>
    </row>
    <row r="16" spans="1:17" ht="15" customHeight="1">
      <c r="B16" t="s">
        <v>98</v>
      </c>
      <c r="C16" t="s">
        <v>98</v>
      </c>
      <c r="D16" t="s">
        <v>936</v>
      </c>
      <c r="E16" s="147"/>
      <c r="I16" s="94">
        <v>0</v>
      </c>
      <c r="J16" t="str">
        <f t="shared" si="0"/>
        <v>0</v>
      </c>
      <c r="K16" t="str">
        <f t="shared" si="1"/>
        <v>0</v>
      </c>
      <c r="L16" t="str">
        <f t="shared" si="2"/>
        <v>1</v>
      </c>
      <c r="M16" t="str">
        <f t="shared" si="3"/>
        <v>0</v>
      </c>
      <c r="N16" t="str">
        <f t="shared" si="4"/>
        <v>0</v>
      </c>
      <c r="O16" t="str">
        <f t="shared" si="5"/>
        <v>0</v>
      </c>
      <c r="P16">
        <f t="shared" si="6"/>
        <v>0</v>
      </c>
      <c r="Q16">
        <f t="shared" si="7"/>
        <v>1</v>
      </c>
    </row>
    <row r="17" spans="2:17" ht="15" customHeight="1">
      <c r="B17" t="s">
        <v>98</v>
      </c>
      <c r="C17" t="s">
        <v>98</v>
      </c>
      <c r="D17" t="s">
        <v>937</v>
      </c>
      <c r="E17" s="147"/>
      <c r="I17" s="94">
        <v>0</v>
      </c>
      <c r="J17" t="str">
        <f t="shared" si="0"/>
        <v>0</v>
      </c>
      <c r="K17" t="str">
        <f t="shared" si="1"/>
        <v>0</v>
      </c>
      <c r="L17" t="str">
        <f t="shared" si="2"/>
        <v>1</v>
      </c>
      <c r="M17" t="str">
        <f t="shared" si="3"/>
        <v>0</v>
      </c>
      <c r="N17" t="str">
        <f t="shared" si="4"/>
        <v>0</v>
      </c>
      <c r="O17" t="str">
        <f t="shared" si="5"/>
        <v>0</v>
      </c>
      <c r="P17">
        <f t="shared" si="6"/>
        <v>0</v>
      </c>
      <c r="Q17">
        <f t="shared" si="7"/>
        <v>1</v>
      </c>
    </row>
    <row r="18" spans="2:17" ht="15" customHeight="1">
      <c r="B18" s="95" t="s">
        <v>387</v>
      </c>
      <c r="C18" s="109" t="s">
        <v>387</v>
      </c>
      <c r="D18" s="95" t="s">
        <v>938</v>
      </c>
      <c r="E18" s="147"/>
      <c r="I18" s="94">
        <v>0</v>
      </c>
      <c r="J18" t="str">
        <f t="shared" si="0"/>
        <v>0</v>
      </c>
      <c r="K18" t="str">
        <f t="shared" si="1"/>
        <v>0</v>
      </c>
      <c r="L18" t="str">
        <f t="shared" si="2"/>
        <v>1</v>
      </c>
      <c r="M18" t="str">
        <f t="shared" si="3"/>
        <v>0</v>
      </c>
      <c r="N18" t="str">
        <f t="shared" si="4"/>
        <v>0</v>
      </c>
      <c r="O18" t="str">
        <f t="shared" si="5"/>
        <v>0</v>
      </c>
      <c r="P18">
        <f t="shared" si="6"/>
        <v>0</v>
      </c>
      <c r="Q18">
        <f t="shared" si="7"/>
        <v>1</v>
      </c>
    </row>
    <row r="19" spans="2:17" ht="15" customHeight="1">
      <c r="B19" s="95" t="s">
        <v>214</v>
      </c>
      <c r="C19" s="109" t="s">
        <v>214</v>
      </c>
      <c r="D19" s="95" t="s">
        <v>939</v>
      </c>
      <c r="E19" s="147"/>
      <c r="I19" s="94">
        <v>0</v>
      </c>
      <c r="J19" t="str">
        <f t="shared" si="0"/>
        <v>0</v>
      </c>
      <c r="K19" t="str">
        <f t="shared" si="1"/>
        <v>0</v>
      </c>
      <c r="L19" t="str">
        <f t="shared" si="2"/>
        <v>1</v>
      </c>
      <c r="M19" t="str">
        <f t="shared" si="3"/>
        <v>0</v>
      </c>
      <c r="N19" t="str">
        <f t="shared" si="4"/>
        <v>0</v>
      </c>
      <c r="O19" t="str">
        <f t="shared" si="5"/>
        <v>0</v>
      </c>
      <c r="P19">
        <f t="shared" si="6"/>
        <v>0</v>
      </c>
      <c r="Q19">
        <f t="shared" si="7"/>
        <v>1</v>
      </c>
    </row>
    <row r="20" spans="2:17" ht="15" customHeight="1">
      <c r="E20" s="10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L49"/>
  <sheetViews>
    <sheetView topLeftCell="L1" zoomScale="88" workbookViewId="0">
      <pane ySplit="1" topLeftCell="A2" activePane="bottomLeft" state="frozen"/>
      <selection pane="bottomLeft" activeCell="O24" sqref="O24"/>
    </sheetView>
  </sheetViews>
  <sheetFormatPr baseColWidth="10" defaultColWidth="12" defaultRowHeight="13"/>
  <cols>
    <col min="4" max="4" width="16.3984375" customWidth="1"/>
    <col min="11" max="12" width="25.3984375" customWidth="1"/>
    <col min="24" max="24" width="12.3984375" customWidth="1"/>
    <col min="32" max="32" width="26.3984375" customWidth="1"/>
  </cols>
  <sheetData>
    <row r="1" spans="4:38" ht="123">
      <c r="D1" s="129" t="s">
        <v>0</v>
      </c>
      <c r="E1" s="130" t="s">
        <v>1</v>
      </c>
      <c r="F1" s="129" t="s">
        <v>2</v>
      </c>
      <c r="G1" s="129" t="s">
        <v>439</v>
      </c>
      <c r="H1" s="128" t="s">
        <v>3</v>
      </c>
      <c r="I1" s="129" t="s">
        <v>440</v>
      </c>
      <c r="J1" s="127" t="s">
        <v>940</v>
      </c>
      <c r="K1" s="127" t="s">
        <v>5</v>
      </c>
      <c r="L1" s="127"/>
      <c r="M1" s="127" t="s">
        <v>941</v>
      </c>
      <c r="N1" s="127" t="s">
        <v>6</v>
      </c>
      <c r="O1" s="127"/>
      <c r="P1" s="127" t="s">
        <v>942</v>
      </c>
      <c r="Q1" s="127" t="s">
        <v>7</v>
      </c>
      <c r="R1" s="99" t="s">
        <v>8</v>
      </c>
      <c r="S1" s="99" t="s">
        <v>9</v>
      </c>
      <c r="T1" s="99" t="s">
        <v>10</v>
      </c>
      <c r="U1" s="99" t="s">
        <v>11</v>
      </c>
      <c r="V1" s="99" t="s">
        <v>12</v>
      </c>
      <c r="W1" s="99" t="s">
        <v>13</v>
      </c>
      <c r="X1" s="99" t="s">
        <v>14</v>
      </c>
      <c r="Y1" s="99" t="s">
        <v>15</v>
      </c>
      <c r="Z1" s="126" t="s">
        <v>12</v>
      </c>
      <c r="AA1" s="126" t="s">
        <v>13</v>
      </c>
      <c r="AB1" s="126" t="s">
        <v>14</v>
      </c>
      <c r="AC1" s="126" t="s">
        <v>15</v>
      </c>
      <c r="AD1" s="126" t="s">
        <v>438</v>
      </c>
      <c r="AF1" s="141" t="s">
        <v>943</v>
      </c>
      <c r="AG1" s="122"/>
      <c r="AH1" s="132"/>
      <c r="AI1" s="122"/>
      <c r="AJ1" s="141" t="s">
        <v>944</v>
      </c>
      <c r="AK1" s="122"/>
      <c r="AL1" s="140" t="s">
        <v>945</v>
      </c>
    </row>
    <row r="2" spans="4:38">
      <c r="D2" t="s">
        <v>599</v>
      </c>
      <c r="E2" t="s">
        <v>40</v>
      </c>
      <c r="F2" t="s">
        <v>600</v>
      </c>
      <c r="H2" s="117">
        <v>0.33</v>
      </c>
      <c r="I2" t="s">
        <v>525</v>
      </c>
      <c r="J2" s="118">
        <v>1</v>
      </c>
      <c r="M2" s="118">
        <v>1</v>
      </c>
      <c r="P2" s="118">
        <v>1</v>
      </c>
      <c r="Q2" s="119">
        <v>1</v>
      </c>
      <c r="R2" s="115" t="str">
        <f t="shared" ref="R2:R20" si="0">IF(Q2=0,"0",IF(Q2=0.5,"3","6"))</f>
        <v>6</v>
      </c>
      <c r="S2" s="115" t="e">
        <f>IF(#REF!=1,"6","0")</f>
        <v>#REF!</v>
      </c>
      <c r="T2" s="115" t="str">
        <f t="shared" ref="T2:T20" si="1">IF(Q2=0,"1",IF(Q2=0.5,"3","6"))</f>
        <v>6</v>
      </c>
      <c r="U2" s="115" t="str">
        <f t="shared" ref="U2:U20" si="2">IF(P2=1,"7","0")</f>
        <v>7</v>
      </c>
      <c r="V2" s="115" t="e">
        <f>IF(#REF!=1,"11","0")</f>
        <v>#REF!</v>
      </c>
      <c r="W2" s="115" t="str">
        <f t="shared" ref="W2:W20" si="3">IF(M2=1,"14","0")</f>
        <v>14</v>
      </c>
      <c r="X2" s="115">
        <f t="shared" ref="X2:X20" si="4">(0.5*J2)*100</f>
        <v>50</v>
      </c>
      <c r="Y2" s="115" t="e">
        <f t="shared" ref="Y2:Y20" si="5">X2+R2+S2+T2+U2+V2+W2</f>
        <v>#REF!</v>
      </c>
    </row>
    <row r="3" spans="4:38">
      <c r="D3" t="s">
        <v>599</v>
      </c>
      <c r="E3" t="s">
        <v>40</v>
      </c>
      <c r="F3" t="s">
        <v>601</v>
      </c>
      <c r="H3" s="117">
        <v>0.47</v>
      </c>
      <c r="I3" s="116" t="s">
        <v>525</v>
      </c>
      <c r="J3" s="118">
        <v>1</v>
      </c>
      <c r="M3" s="118">
        <v>1</v>
      </c>
      <c r="P3" s="118">
        <v>1</v>
      </c>
      <c r="Q3" s="119">
        <v>1</v>
      </c>
      <c r="R3" s="115" t="str">
        <f t="shared" si="0"/>
        <v>6</v>
      </c>
      <c r="S3" s="115" t="e">
        <f>IF(#REF!=1,"6","0")</f>
        <v>#REF!</v>
      </c>
      <c r="T3" s="115" t="str">
        <f t="shared" si="1"/>
        <v>6</v>
      </c>
      <c r="U3" s="115" t="str">
        <f t="shared" si="2"/>
        <v>7</v>
      </c>
      <c r="V3" s="115" t="e">
        <f>IF(#REF!=1,"11","0")</f>
        <v>#REF!</v>
      </c>
      <c r="W3" s="115" t="str">
        <f t="shared" si="3"/>
        <v>14</v>
      </c>
      <c r="X3" s="115">
        <f t="shared" si="4"/>
        <v>50</v>
      </c>
      <c r="Y3" s="115" t="e">
        <f t="shared" si="5"/>
        <v>#REF!</v>
      </c>
    </row>
    <row r="4" spans="4:38">
      <c r="D4" t="s">
        <v>599</v>
      </c>
      <c r="E4" t="s">
        <v>40</v>
      </c>
      <c r="F4" t="s">
        <v>602</v>
      </c>
      <c r="H4" s="117">
        <v>0.57999999999999996</v>
      </c>
      <c r="I4" s="116" t="s">
        <v>525</v>
      </c>
      <c r="J4" s="118">
        <v>1</v>
      </c>
      <c r="M4" s="118">
        <v>1</v>
      </c>
      <c r="P4" s="118">
        <v>0</v>
      </c>
      <c r="Q4" s="119">
        <v>1</v>
      </c>
      <c r="R4" s="115" t="str">
        <f t="shared" si="0"/>
        <v>6</v>
      </c>
      <c r="S4" s="115" t="e">
        <f>IF(#REF!=1,"6","0")</f>
        <v>#REF!</v>
      </c>
      <c r="T4" s="115" t="str">
        <f t="shared" si="1"/>
        <v>6</v>
      </c>
      <c r="U4" s="115" t="str">
        <f t="shared" si="2"/>
        <v>0</v>
      </c>
      <c r="V4" s="115" t="e">
        <f>IF(#REF!=1,"11","0")</f>
        <v>#REF!</v>
      </c>
      <c r="W4" s="115" t="str">
        <f t="shared" si="3"/>
        <v>14</v>
      </c>
      <c r="X4" s="115">
        <f t="shared" si="4"/>
        <v>50</v>
      </c>
      <c r="Y4" s="115" t="e">
        <f t="shared" si="5"/>
        <v>#REF!</v>
      </c>
    </row>
    <row r="5" spans="4:38">
      <c r="D5" t="s">
        <v>599</v>
      </c>
      <c r="E5" t="s">
        <v>40</v>
      </c>
      <c r="F5" t="s">
        <v>254</v>
      </c>
      <c r="H5" s="2">
        <v>0.3</v>
      </c>
      <c r="I5" t="s">
        <v>603</v>
      </c>
      <c r="J5">
        <v>0</v>
      </c>
      <c r="K5" t="s">
        <v>444</v>
      </c>
      <c r="M5">
        <v>0</v>
      </c>
      <c r="N5" t="s">
        <v>444</v>
      </c>
      <c r="P5">
        <v>0</v>
      </c>
      <c r="Q5" s="119">
        <v>1</v>
      </c>
      <c r="R5" s="115" t="str">
        <f t="shared" si="0"/>
        <v>6</v>
      </c>
      <c r="S5" s="115" t="e">
        <f>IF(#REF!=1,"6","0")</f>
        <v>#REF!</v>
      </c>
      <c r="T5" s="115" t="str">
        <f t="shared" si="1"/>
        <v>6</v>
      </c>
      <c r="U5" s="115" t="str">
        <f t="shared" si="2"/>
        <v>0</v>
      </c>
      <c r="V5" s="115" t="e">
        <f>IF(#REF!=1,"11","0")</f>
        <v>#REF!</v>
      </c>
      <c r="W5" s="115" t="str">
        <f t="shared" si="3"/>
        <v>0</v>
      </c>
      <c r="X5" s="115">
        <f t="shared" si="4"/>
        <v>0</v>
      </c>
      <c r="Y5" s="115" t="e">
        <f t="shared" si="5"/>
        <v>#REF!</v>
      </c>
      <c r="AF5" t="s">
        <v>946</v>
      </c>
      <c r="AJ5" t="s">
        <v>444</v>
      </c>
      <c r="AL5" t="s">
        <v>444</v>
      </c>
    </row>
    <row r="6" spans="4:38">
      <c r="D6" t="s">
        <v>599</v>
      </c>
      <c r="E6" t="s">
        <v>40</v>
      </c>
      <c r="F6" t="s">
        <v>189</v>
      </c>
      <c r="H6" s="117">
        <v>0.33</v>
      </c>
      <c r="I6" t="s">
        <v>525</v>
      </c>
      <c r="J6" s="118">
        <v>1</v>
      </c>
      <c r="M6" s="118">
        <v>1</v>
      </c>
      <c r="P6" s="118">
        <v>1</v>
      </c>
      <c r="Q6" s="119">
        <v>1</v>
      </c>
      <c r="R6" s="115" t="str">
        <f t="shared" si="0"/>
        <v>6</v>
      </c>
      <c r="S6" s="115" t="e">
        <f>IF(#REF!=1,"6","0")</f>
        <v>#REF!</v>
      </c>
      <c r="T6" s="115" t="str">
        <f t="shared" si="1"/>
        <v>6</v>
      </c>
      <c r="U6" s="115" t="str">
        <f t="shared" si="2"/>
        <v>7</v>
      </c>
      <c r="V6" s="115" t="e">
        <f>IF(#REF!=1,"11","0")</f>
        <v>#REF!</v>
      </c>
      <c r="W6" s="115" t="str">
        <f t="shared" si="3"/>
        <v>14</v>
      </c>
      <c r="X6" s="115">
        <f t="shared" si="4"/>
        <v>50</v>
      </c>
      <c r="Y6" s="115" t="e">
        <f t="shared" si="5"/>
        <v>#REF!</v>
      </c>
    </row>
    <row r="7" spans="4:38">
      <c r="D7" t="s">
        <v>599</v>
      </c>
      <c r="E7" t="s">
        <v>40</v>
      </c>
      <c r="F7" t="s">
        <v>604</v>
      </c>
      <c r="H7" s="2">
        <v>0.39</v>
      </c>
      <c r="I7" t="s">
        <v>525</v>
      </c>
      <c r="J7" s="118">
        <v>1</v>
      </c>
      <c r="K7" t="s">
        <v>444</v>
      </c>
      <c r="M7">
        <v>0</v>
      </c>
      <c r="N7" t="s">
        <v>525</v>
      </c>
      <c r="P7" s="118">
        <v>1</v>
      </c>
      <c r="Q7" s="119">
        <v>1</v>
      </c>
      <c r="R7" s="115" t="str">
        <f t="shared" si="0"/>
        <v>6</v>
      </c>
      <c r="S7" s="115" t="e">
        <f>IF(#REF!=1,"6","0")</f>
        <v>#REF!</v>
      </c>
      <c r="T7" s="115" t="str">
        <f t="shared" si="1"/>
        <v>6</v>
      </c>
      <c r="U7" s="115" t="str">
        <f t="shared" si="2"/>
        <v>7</v>
      </c>
      <c r="V7" s="115" t="e">
        <f>IF(#REF!=1,"11","0")</f>
        <v>#REF!</v>
      </c>
      <c r="W7" s="115" t="str">
        <f t="shared" si="3"/>
        <v>0</v>
      </c>
      <c r="X7" s="115">
        <f t="shared" si="4"/>
        <v>50</v>
      </c>
      <c r="Y7" s="115" t="e">
        <f t="shared" si="5"/>
        <v>#REF!</v>
      </c>
      <c r="AF7" t="s">
        <v>947</v>
      </c>
      <c r="AJ7" t="s">
        <v>444</v>
      </c>
      <c r="AL7" t="s">
        <v>525</v>
      </c>
    </row>
    <row r="8" spans="4:38">
      <c r="D8" t="s">
        <v>599</v>
      </c>
      <c r="E8" t="s">
        <v>40</v>
      </c>
      <c r="F8" t="s">
        <v>605</v>
      </c>
      <c r="H8" s="2">
        <v>0.33</v>
      </c>
      <c r="I8" t="s">
        <v>525</v>
      </c>
      <c r="J8" s="118">
        <v>1</v>
      </c>
      <c r="K8" t="s">
        <v>525</v>
      </c>
      <c r="L8" s="2"/>
      <c r="M8">
        <v>1</v>
      </c>
      <c r="N8" t="s">
        <v>525</v>
      </c>
      <c r="P8" s="118">
        <v>1</v>
      </c>
      <c r="Q8" s="119">
        <v>1</v>
      </c>
      <c r="R8" s="115" t="str">
        <f t="shared" si="0"/>
        <v>6</v>
      </c>
      <c r="S8" s="115" t="e">
        <f>IF(#REF!=1,"6","0")</f>
        <v>#REF!</v>
      </c>
      <c r="T8" s="115" t="str">
        <f t="shared" si="1"/>
        <v>6</v>
      </c>
      <c r="U8" s="115" t="str">
        <f t="shared" si="2"/>
        <v>7</v>
      </c>
      <c r="V8" s="115" t="e">
        <f>IF(#REF!=1,"11","0")</f>
        <v>#REF!</v>
      </c>
      <c r="W8" s="115" t="str">
        <f t="shared" si="3"/>
        <v>14</v>
      </c>
      <c r="X8" s="115">
        <f t="shared" si="4"/>
        <v>50</v>
      </c>
      <c r="Y8" s="115" t="e">
        <f t="shared" si="5"/>
        <v>#REF!</v>
      </c>
      <c r="AF8" s="2" t="s">
        <v>948</v>
      </c>
      <c r="AJ8" t="s">
        <v>525</v>
      </c>
      <c r="AL8" t="s">
        <v>525</v>
      </c>
    </row>
    <row r="9" spans="4:38">
      <c r="D9" t="s">
        <v>599</v>
      </c>
      <c r="E9" t="s">
        <v>40</v>
      </c>
      <c r="F9" t="s">
        <v>606</v>
      </c>
      <c r="H9" s="117">
        <v>0.33</v>
      </c>
      <c r="I9" t="s">
        <v>525</v>
      </c>
      <c r="J9" s="118">
        <v>1</v>
      </c>
      <c r="K9" t="s">
        <v>444</v>
      </c>
      <c r="L9" s="2"/>
      <c r="M9">
        <v>0</v>
      </c>
      <c r="N9" t="s">
        <v>525</v>
      </c>
      <c r="P9" s="118">
        <v>1</v>
      </c>
      <c r="Q9" s="119">
        <v>1</v>
      </c>
      <c r="R9" s="115" t="str">
        <f t="shared" si="0"/>
        <v>6</v>
      </c>
      <c r="S9" s="115" t="e">
        <f>IF(#REF!=1,"6","0")</f>
        <v>#REF!</v>
      </c>
      <c r="T9" s="115" t="str">
        <f t="shared" si="1"/>
        <v>6</v>
      </c>
      <c r="U9" s="115" t="str">
        <f t="shared" si="2"/>
        <v>7</v>
      </c>
      <c r="V9" s="115" t="e">
        <f>IF(#REF!=1,"11","0")</f>
        <v>#REF!</v>
      </c>
      <c r="W9" s="115" t="str">
        <f t="shared" si="3"/>
        <v>0</v>
      </c>
      <c r="X9" s="115">
        <f t="shared" si="4"/>
        <v>50</v>
      </c>
      <c r="Y9" s="115" t="e">
        <f t="shared" si="5"/>
        <v>#REF!</v>
      </c>
      <c r="AF9" s="2" t="s">
        <v>948</v>
      </c>
      <c r="AJ9" t="s">
        <v>444</v>
      </c>
      <c r="AL9" t="s">
        <v>525</v>
      </c>
    </row>
    <row r="10" spans="4:38">
      <c r="D10" t="s">
        <v>599</v>
      </c>
      <c r="E10" t="s">
        <v>40</v>
      </c>
      <c r="F10" t="s">
        <v>607</v>
      </c>
      <c r="H10" s="2">
        <v>0.5</v>
      </c>
      <c r="I10" t="s">
        <v>525</v>
      </c>
      <c r="J10" s="118">
        <v>1</v>
      </c>
      <c r="K10" t="s">
        <v>525</v>
      </c>
      <c r="L10" s="2"/>
      <c r="M10">
        <v>1</v>
      </c>
      <c r="N10" t="s">
        <v>525</v>
      </c>
      <c r="P10" s="118">
        <v>1</v>
      </c>
      <c r="Q10" s="119">
        <v>1</v>
      </c>
      <c r="R10" s="115" t="str">
        <f t="shared" si="0"/>
        <v>6</v>
      </c>
      <c r="S10" s="115" t="e">
        <f>IF(#REF!=1,"6","0")</f>
        <v>#REF!</v>
      </c>
      <c r="T10" s="115" t="str">
        <f t="shared" si="1"/>
        <v>6</v>
      </c>
      <c r="U10" s="115" t="str">
        <f t="shared" si="2"/>
        <v>7</v>
      </c>
      <c r="V10" s="115" t="e">
        <f>IF(#REF!=1,"11","0")</f>
        <v>#REF!</v>
      </c>
      <c r="W10" s="115" t="str">
        <f t="shared" si="3"/>
        <v>14</v>
      </c>
      <c r="X10" s="115">
        <f t="shared" si="4"/>
        <v>50</v>
      </c>
      <c r="Y10" s="115" t="e">
        <f t="shared" si="5"/>
        <v>#REF!</v>
      </c>
      <c r="AF10" s="2" t="s">
        <v>949</v>
      </c>
      <c r="AJ10" t="s">
        <v>525</v>
      </c>
      <c r="AL10" t="s">
        <v>525</v>
      </c>
    </row>
    <row r="11" spans="4:38">
      <c r="D11" t="s">
        <v>599</v>
      </c>
      <c r="E11" t="s">
        <v>40</v>
      </c>
      <c r="F11" t="s">
        <v>608</v>
      </c>
      <c r="H11" s="117">
        <v>0.4</v>
      </c>
      <c r="I11" t="s">
        <v>525</v>
      </c>
      <c r="J11" s="118">
        <v>1</v>
      </c>
      <c r="M11" s="118">
        <v>0</v>
      </c>
      <c r="P11" s="118">
        <v>0</v>
      </c>
      <c r="Q11" s="119">
        <v>1</v>
      </c>
      <c r="R11" s="115" t="str">
        <f t="shared" si="0"/>
        <v>6</v>
      </c>
      <c r="S11" s="115" t="e">
        <f>IF(#REF!=1,"6","0")</f>
        <v>#REF!</v>
      </c>
      <c r="T11" s="115" t="str">
        <f t="shared" si="1"/>
        <v>6</v>
      </c>
      <c r="U11" s="115" t="str">
        <f t="shared" si="2"/>
        <v>0</v>
      </c>
      <c r="V11" s="115" t="e">
        <f>IF(#REF!=1,"11","0")</f>
        <v>#REF!</v>
      </c>
      <c r="W11" s="115" t="str">
        <f t="shared" si="3"/>
        <v>0</v>
      </c>
      <c r="X11" s="115">
        <f t="shared" si="4"/>
        <v>50</v>
      </c>
      <c r="Y11" s="115" t="e">
        <f t="shared" si="5"/>
        <v>#REF!</v>
      </c>
    </row>
    <row r="12" spans="4:38">
      <c r="D12" t="s">
        <v>599</v>
      </c>
      <c r="E12" t="s">
        <v>40</v>
      </c>
      <c r="F12" t="s">
        <v>58</v>
      </c>
      <c r="G12" s="116"/>
      <c r="H12" s="120">
        <v>0.45</v>
      </c>
      <c r="I12" t="s">
        <v>525</v>
      </c>
      <c r="J12" s="118">
        <v>1</v>
      </c>
      <c r="M12" s="118">
        <v>1</v>
      </c>
      <c r="P12" s="118">
        <v>1</v>
      </c>
      <c r="Q12" s="119">
        <v>1</v>
      </c>
      <c r="R12" s="115" t="str">
        <f t="shared" si="0"/>
        <v>6</v>
      </c>
      <c r="S12" s="115" t="e">
        <f>IF(#REF!=1,"6","0")</f>
        <v>#REF!</v>
      </c>
      <c r="T12" s="115" t="str">
        <f t="shared" si="1"/>
        <v>6</v>
      </c>
      <c r="U12" s="115" t="str">
        <f t="shared" si="2"/>
        <v>7</v>
      </c>
      <c r="V12" s="115" t="e">
        <f>IF(#REF!=1,"11","0")</f>
        <v>#REF!</v>
      </c>
      <c r="W12" s="115" t="str">
        <f t="shared" si="3"/>
        <v>14</v>
      </c>
      <c r="X12" s="115">
        <f t="shared" si="4"/>
        <v>50</v>
      </c>
      <c r="Y12" s="115" t="e">
        <f t="shared" si="5"/>
        <v>#REF!</v>
      </c>
    </row>
    <row r="13" spans="4:38">
      <c r="D13" t="s">
        <v>599</v>
      </c>
      <c r="E13" t="s">
        <v>40</v>
      </c>
      <c r="F13" t="s">
        <v>609</v>
      </c>
      <c r="H13" s="2">
        <v>0.33</v>
      </c>
      <c r="I13" t="s">
        <v>525</v>
      </c>
      <c r="J13" s="118">
        <v>1</v>
      </c>
      <c r="K13" t="s">
        <v>525</v>
      </c>
      <c r="L13" s="2"/>
      <c r="M13">
        <v>1</v>
      </c>
      <c r="N13" t="s">
        <v>525</v>
      </c>
      <c r="P13">
        <v>1</v>
      </c>
      <c r="Q13" s="119">
        <v>1</v>
      </c>
      <c r="R13" s="115" t="str">
        <f t="shared" si="0"/>
        <v>6</v>
      </c>
      <c r="S13" s="115" t="e">
        <f>IF(#REF!=1,"6","0")</f>
        <v>#REF!</v>
      </c>
      <c r="T13" s="115" t="str">
        <f t="shared" si="1"/>
        <v>6</v>
      </c>
      <c r="U13" s="115" t="str">
        <f t="shared" si="2"/>
        <v>7</v>
      </c>
      <c r="V13" s="115" t="e">
        <f>IF(#REF!=1,"11","0")</f>
        <v>#REF!</v>
      </c>
      <c r="W13" s="115" t="str">
        <f t="shared" si="3"/>
        <v>14</v>
      </c>
      <c r="X13" s="115">
        <f t="shared" si="4"/>
        <v>50</v>
      </c>
      <c r="Y13" s="115" t="e">
        <f t="shared" si="5"/>
        <v>#REF!</v>
      </c>
      <c r="AF13" s="2" t="s">
        <v>948</v>
      </c>
      <c r="AJ13" t="s">
        <v>525</v>
      </c>
      <c r="AL13" t="s">
        <v>525</v>
      </c>
    </row>
    <row r="14" spans="4:38">
      <c r="D14" t="s">
        <v>599</v>
      </c>
      <c r="E14" t="s">
        <v>40</v>
      </c>
      <c r="F14" t="s">
        <v>610</v>
      </c>
      <c r="H14" s="120">
        <v>0.49</v>
      </c>
      <c r="I14" t="s">
        <v>525</v>
      </c>
      <c r="J14" s="118">
        <v>1</v>
      </c>
      <c r="M14" s="118">
        <v>1</v>
      </c>
      <c r="P14" s="118">
        <v>1</v>
      </c>
      <c r="Q14" s="119">
        <v>1</v>
      </c>
      <c r="R14" s="115" t="str">
        <f t="shared" si="0"/>
        <v>6</v>
      </c>
      <c r="S14" s="115" t="e">
        <f>IF(#REF!=1,"6","0")</f>
        <v>#REF!</v>
      </c>
      <c r="T14" s="115" t="str">
        <f t="shared" si="1"/>
        <v>6</v>
      </c>
      <c r="U14" s="115" t="str">
        <f t="shared" si="2"/>
        <v>7</v>
      </c>
      <c r="V14" s="115" t="e">
        <f>IF(#REF!=1,"11","0")</f>
        <v>#REF!</v>
      </c>
      <c r="W14" s="115" t="str">
        <f t="shared" si="3"/>
        <v>14</v>
      </c>
      <c r="X14" s="115">
        <f t="shared" si="4"/>
        <v>50</v>
      </c>
      <c r="Y14" s="115" t="e">
        <f t="shared" si="5"/>
        <v>#REF!</v>
      </c>
    </row>
    <row r="15" spans="4:38">
      <c r="D15" t="s">
        <v>599</v>
      </c>
      <c r="E15" t="s">
        <v>40</v>
      </c>
      <c r="F15" t="s">
        <v>611</v>
      </c>
      <c r="H15" s="113">
        <v>0.63</v>
      </c>
      <c r="I15" t="s">
        <v>525</v>
      </c>
      <c r="J15" s="118">
        <v>1</v>
      </c>
      <c r="M15" s="114">
        <v>1</v>
      </c>
      <c r="P15" s="114">
        <v>0</v>
      </c>
      <c r="Q15" s="119">
        <v>1</v>
      </c>
      <c r="R15" s="105" t="str">
        <f t="shared" si="0"/>
        <v>6</v>
      </c>
      <c r="S15" s="115" t="e">
        <f>IF(#REF!=1,"6","0")</f>
        <v>#REF!</v>
      </c>
      <c r="T15" s="115" t="str">
        <f t="shared" si="1"/>
        <v>6</v>
      </c>
      <c r="U15" s="115" t="str">
        <f t="shared" si="2"/>
        <v>0</v>
      </c>
      <c r="V15" s="115" t="e">
        <f>IF(#REF!=1,"11","0")</f>
        <v>#REF!</v>
      </c>
      <c r="W15" s="115" t="str">
        <f t="shared" si="3"/>
        <v>14</v>
      </c>
      <c r="X15" s="115">
        <f t="shared" si="4"/>
        <v>50</v>
      </c>
      <c r="Y15" s="115" t="e">
        <f t="shared" si="5"/>
        <v>#REF!</v>
      </c>
    </row>
    <row r="16" spans="4:38">
      <c r="D16" t="s">
        <v>599</v>
      </c>
      <c r="E16" t="s">
        <v>183</v>
      </c>
      <c r="F16" t="s">
        <v>612</v>
      </c>
      <c r="H16" s="2">
        <v>0.03</v>
      </c>
      <c r="I16" t="s">
        <v>525</v>
      </c>
      <c r="J16" s="118">
        <v>1</v>
      </c>
      <c r="K16" t="s">
        <v>613</v>
      </c>
      <c r="M16">
        <v>0</v>
      </c>
      <c r="N16" t="s">
        <v>444</v>
      </c>
      <c r="P16" s="114">
        <v>0</v>
      </c>
      <c r="Q16" s="119">
        <v>1</v>
      </c>
      <c r="R16" s="105" t="str">
        <f t="shared" si="0"/>
        <v>6</v>
      </c>
      <c r="S16" s="115" t="e">
        <f>IF(#REF!=1,"6","0")</f>
        <v>#REF!</v>
      </c>
      <c r="T16" s="115" t="str">
        <f t="shared" si="1"/>
        <v>6</v>
      </c>
      <c r="U16" s="115" t="str">
        <f t="shared" si="2"/>
        <v>0</v>
      </c>
      <c r="V16" s="115" t="e">
        <f>IF(#REF!=1,"11","0")</f>
        <v>#REF!</v>
      </c>
      <c r="W16" s="115" t="str">
        <f t="shared" si="3"/>
        <v>0</v>
      </c>
      <c r="X16" s="115">
        <f t="shared" si="4"/>
        <v>50</v>
      </c>
      <c r="Y16" s="115" t="e">
        <f t="shared" si="5"/>
        <v>#REF!</v>
      </c>
      <c r="AF16" t="s">
        <v>950</v>
      </c>
      <c r="AJ16" t="s">
        <v>613</v>
      </c>
      <c r="AL16" t="s">
        <v>444</v>
      </c>
    </row>
    <row r="17" spans="4:38">
      <c r="D17" t="s">
        <v>599</v>
      </c>
      <c r="E17" t="s">
        <v>183</v>
      </c>
      <c r="F17" t="s">
        <v>614</v>
      </c>
      <c r="H17" s="2">
        <v>0.06</v>
      </c>
      <c r="I17" t="s">
        <v>525</v>
      </c>
      <c r="J17" s="118">
        <v>1</v>
      </c>
      <c r="K17" t="s">
        <v>444</v>
      </c>
      <c r="M17">
        <v>0</v>
      </c>
      <c r="N17" t="s">
        <v>615</v>
      </c>
      <c r="P17" s="114">
        <v>0</v>
      </c>
      <c r="Q17" s="119">
        <v>1</v>
      </c>
      <c r="R17" s="105" t="str">
        <f t="shared" si="0"/>
        <v>6</v>
      </c>
      <c r="S17" s="115" t="e">
        <f>IF(#REF!=1,"6","0")</f>
        <v>#REF!</v>
      </c>
      <c r="T17" s="115" t="str">
        <f t="shared" si="1"/>
        <v>6</v>
      </c>
      <c r="U17" s="115" t="str">
        <f t="shared" si="2"/>
        <v>0</v>
      </c>
      <c r="V17" s="115" t="e">
        <f>IF(#REF!=1,"11","0")</f>
        <v>#REF!</v>
      </c>
      <c r="W17" s="115" t="str">
        <f t="shared" si="3"/>
        <v>0</v>
      </c>
      <c r="X17" s="115">
        <f t="shared" si="4"/>
        <v>50</v>
      </c>
      <c r="Y17" s="115" t="e">
        <f t="shared" si="5"/>
        <v>#REF!</v>
      </c>
      <c r="AF17" t="s">
        <v>951</v>
      </c>
      <c r="AJ17" t="s">
        <v>444</v>
      </c>
      <c r="AL17" t="s">
        <v>615</v>
      </c>
    </row>
    <row r="18" spans="4:38">
      <c r="D18" t="s">
        <v>599</v>
      </c>
      <c r="E18" t="s">
        <v>183</v>
      </c>
      <c r="F18" t="s">
        <v>616</v>
      </c>
      <c r="H18" s="2">
        <v>0.06</v>
      </c>
      <c r="I18" t="s">
        <v>525</v>
      </c>
      <c r="J18" s="118">
        <v>1</v>
      </c>
      <c r="K18" t="s">
        <v>444</v>
      </c>
      <c r="M18">
        <v>0</v>
      </c>
      <c r="N18" t="s">
        <v>615</v>
      </c>
      <c r="P18" s="114">
        <v>0</v>
      </c>
      <c r="Q18" s="119">
        <v>1</v>
      </c>
      <c r="R18" s="105" t="str">
        <f t="shared" si="0"/>
        <v>6</v>
      </c>
      <c r="S18" s="115" t="e">
        <f>IF(#REF!=1,"6","0")</f>
        <v>#REF!</v>
      </c>
      <c r="T18" s="115" t="str">
        <f t="shared" si="1"/>
        <v>6</v>
      </c>
      <c r="U18" s="115" t="str">
        <f t="shared" si="2"/>
        <v>0</v>
      </c>
      <c r="V18" s="115" t="e">
        <f>IF(#REF!=1,"11","0")</f>
        <v>#REF!</v>
      </c>
      <c r="W18" s="115" t="str">
        <f t="shared" si="3"/>
        <v>0</v>
      </c>
      <c r="X18" s="115">
        <f t="shared" si="4"/>
        <v>50</v>
      </c>
      <c r="Y18" s="115" t="e">
        <f t="shared" si="5"/>
        <v>#REF!</v>
      </c>
      <c r="AF18" t="s">
        <v>951</v>
      </c>
      <c r="AJ18" t="s">
        <v>444</v>
      </c>
      <c r="AL18" t="s">
        <v>615</v>
      </c>
    </row>
    <row r="19" spans="4:38">
      <c r="D19" t="s">
        <v>599</v>
      </c>
      <c r="E19" t="s">
        <v>183</v>
      </c>
      <c r="F19" t="s">
        <v>617</v>
      </c>
      <c r="H19" s="2">
        <v>0.06</v>
      </c>
      <c r="I19" t="s">
        <v>525</v>
      </c>
      <c r="J19" s="118">
        <v>1</v>
      </c>
      <c r="M19">
        <v>0</v>
      </c>
      <c r="P19" s="114">
        <v>0</v>
      </c>
      <c r="Q19" s="119">
        <v>1</v>
      </c>
      <c r="R19" s="105" t="str">
        <f t="shared" si="0"/>
        <v>6</v>
      </c>
      <c r="S19" s="115" t="e">
        <f>IF(#REF!=1,"6","0")</f>
        <v>#REF!</v>
      </c>
      <c r="T19" s="115" t="str">
        <f t="shared" si="1"/>
        <v>6</v>
      </c>
      <c r="U19" s="115" t="str">
        <f t="shared" si="2"/>
        <v>0</v>
      </c>
      <c r="V19" s="115" t="e">
        <f>IF(#REF!=1,"11","0")</f>
        <v>#REF!</v>
      </c>
      <c r="W19" s="115" t="str">
        <f t="shared" si="3"/>
        <v>0</v>
      </c>
      <c r="X19" s="115">
        <f t="shared" si="4"/>
        <v>50</v>
      </c>
      <c r="Y19" s="115" t="e">
        <f t="shared" si="5"/>
        <v>#REF!</v>
      </c>
      <c r="AF19" t="s">
        <v>951</v>
      </c>
    </row>
    <row r="20" spans="4:38">
      <c r="D20" t="s">
        <v>599</v>
      </c>
      <c r="E20" t="s">
        <v>183</v>
      </c>
      <c r="F20" t="s">
        <v>184</v>
      </c>
      <c r="H20" s="2">
        <v>0.39</v>
      </c>
      <c r="I20" t="s">
        <v>525</v>
      </c>
      <c r="J20" s="118">
        <v>1</v>
      </c>
      <c r="K20" t="s">
        <v>444</v>
      </c>
      <c r="M20">
        <v>0</v>
      </c>
      <c r="N20" t="s">
        <v>525</v>
      </c>
      <c r="P20">
        <v>1</v>
      </c>
      <c r="Q20" s="119">
        <v>1</v>
      </c>
      <c r="R20" s="105" t="str">
        <f t="shared" si="0"/>
        <v>6</v>
      </c>
      <c r="S20" s="115" t="e">
        <f>IF(#REF!=1,"6","0")</f>
        <v>#REF!</v>
      </c>
      <c r="T20" s="115" t="str">
        <f t="shared" si="1"/>
        <v>6</v>
      </c>
      <c r="U20" s="115" t="str">
        <f t="shared" si="2"/>
        <v>7</v>
      </c>
      <c r="V20" s="115" t="e">
        <f>IF(#REF!=1,"11","0")</f>
        <v>#REF!</v>
      </c>
      <c r="W20" s="115" t="str">
        <f t="shared" si="3"/>
        <v>0</v>
      </c>
      <c r="X20" s="115">
        <f t="shared" si="4"/>
        <v>50</v>
      </c>
      <c r="Y20" s="115" t="e">
        <f t="shared" si="5"/>
        <v>#REF!</v>
      </c>
      <c r="AF20" t="s">
        <v>947</v>
      </c>
      <c r="AJ20" t="s">
        <v>444</v>
      </c>
      <c r="AL20" t="s">
        <v>525</v>
      </c>
    </row>
    <row r="21" spans="4:38">
      <c r="D21" t="s">
        <v>599</v>
      </c>
      <c r="E21" t="s">
        <v>183</v>
      </c>
      <c r="F21" t="s">
        <v>618</v>
      </c>
      <c r="Q21" s="119"/>
      <c r="R21" s="105"/>
      <c r="S21" s="115"/>
      <c r="T21" s="115"/>
      <c r="U21" s="115"/>
      <c r="V21" s="115"/>
      <c r="W21" s="115"/>
      <c r="X21" s="115"/>
      <c r="Y21" s="115"/>
    </row>
    <row r="22" spans="4:38">
      <c r="D22" t="s">
        <v>599</v>
      </c>
      <c r="E22" t="s">
        <v>183</v>
      </c>
      <c r="F22" t="s">
        <v>619</v>
      </c>
      <c r="Q22" s="119"/>
      <c r="R22" s="105"/>
      <c r="S22" s="115"/>
      <c r="T22" s="115"/>
      <c r="U22" s="115"/>
      <c r="V22" s="115"/>
      <c r="W22" s="115"/>
      <c r="X22" s="115"/>
      <c r="Y22" s="115"/>
    </row>
    <row r="23" spans="4:38">
      <c r="D23" t="s">
        <v>599</v>
      </c>
      <c r="E23" t="s">
        <v>42</v>
      </c>
      <c r="F23" t="s">
        <v>241</v>
      </c>
      <c r="H23" s="2">
        <v>0.3</v>
      </c>
      <c r="I23" t="s">
        <v>444</v>
      </c>
      <c r="J23">
        <v>0</v>
      </c>
      <c r="K23" t="s">
        <v>444</v>
      </c>
      <c r="M23">
        <v>0</v>
      </c>
      <c r="N23" t="s">
        <v>525</v>
      </c>
      <c r="P23">
        <v>1</v>
      </c>
      <c r="Q23" s="119">
        <v>1</v>
      </c>
      <c r="R23" s="105" t="str">
        <f t="shared" ref="R23:R28" si="6">IF(Q23=0,"0",IF(Q23=0.5,"3","6"))</f>
        <v>6</v>
      </c>
      <c r="S23" s="115" t="e">
        <f>IF(#REF!=1,"6","0")</f>
        <v>#REF!</v>
      </c>
      <c r="T23" s="115" t="str">
        <f t="shared" ref="T23:T28" si="7">IF(Q23=0,"1",IF(Q23=0.5,"3","6"))</f>
        <v>6</v>
      </c>
      <c r="U23" s="115" t="str">
        <f t="shared" ref="U23:U28" si="8">IF(P23=1,"7","0")</f>
        <v>7</v>
      </c>
      <c r="V23" s="115" t="e">
        <f>IF(#REF!=1,"11","0")</f>
        <v>#REF!</v>
      </c>
      <c r="W23" s="115" t="str">
        <f t="shared" ref="W23:W28" si="9">IF(M23=1,"14","0")</f>
        <v>0</v>
      </c>
      <c r="X23" s="115">
        <f t="shared" ref="X23:X28" si="10">(0.5*J23)*100</f>
        <v>0</v>
      </c>
      <c r="Y23" s="115" t="e">
        <f t="shared" ref="Y23:Y28" si="11">X23+R23+S23+T23+U23+V23+W23</f>
        <v>#REF!</v>
      </c>
      <c r="AF23" t="s">
        <v>946</v>
      </c>
      <c r="AJ23" t="s">
        <v>444</v>
      </c>
      <c r="AL23" t="s">
        <v>525</v>
      </c>
    </row>
    <row r="24" spans="4:38">
      <c r="D24" t="s">
        <v>599</v>
      </c>
      <c r="E24" t="s">
        <v>42</v>
      </c>
      <c r="F24" t="s">
        <v>620</v>
      </c>
      <c r="H24" s="117">
        <v>0.39</v>
      </c>
      <c r="I24" s="116" t="s">
        <v>525</v>
      </c>
      <c r="J24" s="118">
        <v>1</v>
      </c>
      <c r="M24" s="118">
        <v>1</v>
      </c>
      <c r="P24" s="118">
        <v>1</v>
      </c>
      <c r="Q24" s="119">
        <v>1</v>
      </c>
      <c r="R24" s="105" t="str">
        <f t="shared" si="6"/>
        <v>6</v>
      </c>
      <c r="S24" s="115" t="e">
        <f>IF(#REF!=1,"6","0")</f>
        <v>#REF!</v>
      </c>
      <c r="T24" s="115" t="str">
        <f t="shared" si="7"/>
        <v>6</v>
      </c>
      <c r="U24" s="115" t="str">
        <f t="shared" si="8"/>
        <v>7</v>
      </c>
      <c r="V24" s="115" t="e">
        <f>IF(#REF!=1,"11","0")</f>
        <v>#REF!</v>
      </c>
      <c r="W24" s="115" t="str">
        <f t="shared" si="9"/>
        <v>14</v>
      </c>
      <c r="X24" s="115">
        <f t="shared" si="10"/>
        <v>50</v>
      </c>
      <c r="Y24" s="115" t="e">
        <f t="shared" si="11"/>
        <v>#REF!</v>
      </c>
    </row>
    <row r="25" spans="4:38">
      <c r="D25" t="s">
        <v>599</v>
      </c>
      <c r="E25" t="s">
        <v>42</v>
      </c>
      <c r="F25" t="s">
        <v>621</v>
      </c>
      <c r="H25" s="117">
        <v>0.39</v>
      </c>
      <c r="I25" t="s">
        <v>525</v>
      </c>
      <c r="J25" s="118">
        <v>1</v>
      </c>
      <c r="M25" s="118">
        <v>0</v>
      </c>
      <c r="P25" s="118">
        <v>1</v>
      </c>
      <c r="Q25" s="119">
        <v>1</v>
      </c>
      <c r="R25" s="105" t="str">
        <f t="shared" si="6"/>
        <v>6</v>
      </c>
      <c r="S25" s="115" t="e">
        <f>IF(#REF!=1,"6","0")</f>
        <v>#REF!</v>
      </c>
      <c r="T25" s="115" t="str">
        <f t="shared" si="7"/>
        <v>6</v>
      </c>
      <c r="U25" s="115" t="str">
        <f t="shared" si="8"/>
        <v>7</v>
      </c>
      <c r="V25" s="115" t="e">
        <f>IF(#REF!=1,"11","0")</f>
        <v>#REF!</v>
      </c>
      <c r="W25" s="115" t="str">
        <f t="shared" si="9"/>
        <v>0</v>
      </c>
      <c r="X25" s="115">
        <f t="shared" si="10"/>
        <v>50</v>
      </c>
      <c r="Y25" s="115" t="e">
        <f t="shared" si="11"/>
        <v>#REF!</v>
      </c>
    </row>
    <row r="26" spans="4:38">
      <c r="D26" t="s">
        <v>599</v>
      </c>
      <c r="E26" t="s">
        <v>42</v>
      </c>
      <c r="F26" t="s">
        <v>622</v>
      </c>
      <c r="H26" s="2">
        <v>0.33</v>
      </c>
      <c r="I26" t="s">
        <v>444</v>
      </c>
      <c r="J26">
        <v>1</v>
      </c>
      <c r="K26" t="s">
        <v>525</v>
      </c>
      <c r="M26">
        <v>1</v>
      </c>
      <c r="N26" t="s">
        <v>525</v>
      </c>
      <c r="P26">
        <v>1</v>
      </c>
      <c r="Q26" s="119">
        <v>1</v>
      </c>
      <c r="R26" s="105" t="str">
        <f t="shared" si="6"/>
        <v>6</v>
      </c>
      <c r="S26" s="115" t="e">
        <f>IF(#REF!=1,"6","0")</f>
        <v>#REF!</v>
      </c>
      <c r="T26" s="115" t="str">
        <f t="shared" si="7"/>
        <v>6</v>
      </c>
      <c r="U26" s="115" t="str">
        <f t="shared" si="8"/>
        <v>7</v>
      </c>
      <c r="V26" s="115" t="e">
        <f>IF(#REF!=1,"11","0")</f>
        <v>#REF!</v>
      </c>
      <c r="W26" s="115" t="str">
        <f t="shared" si="9"/>
        <v>14</v>
      </c>
      <c r="X26" s="115">
        <f t="shared" si="10"/>
        <v>50</v>
      </c>
      <c r="Y26" s="115" t="e">
        <f t="shared" si="11"/>
        <v>#REF!</v>
      </c>
      <c r="AF26" t="s">
        <v>948</v>
      </c>
      <c r="AJ26" t="s">
        <v>525</v>
      </c>
      <c r="AL26" t="s">
        <v>525</v>
      </c>
    </row>
    <row r="27" spans="4:38">
      <c r="D27" t="s">
        <v>599</v>
      </c>
      <c r="E27" t="s">
        <v>42</v>
      </c>
      <c r="F27" t="s">
        <v>623</v>
      </c>
      <c r="H27" s="117">
        <v>0.39</v>
      </c>
      <c r="J27" s="118">
        <v>0</v>
      </c>
      <c r="M27" s="118">
        <v>1</v>
      </c>
      <c r="P27" s="118">
        <v>1</v>
      </c>
      <c r="Q27" s="119">
        <v>1</v>
      </c>
      <c r="R27" s="105" t="str">
        <f t="shared" si="6"/>
        <v>6</v>
      </c>
      <c r="S27" s="115" t="e">
        <f>IF(#REF!=1,"6","0")</f>
        <v>#REF!</v>
      </c>
      <c r="T27" s="115" t="str">
        <f t="shared" si="7"/>
        <v>6</v>
      </c>
      <c r="U27" s="115" t="str">
        <f t="shared" si="8"/>
        <v>7</v>
      </c>
      <c r="V27" s="115" t="e">
        <f>IF(#REF!=1,"11","0")</f>
        <v>#REF!</v>
      </c>
      <c r="W27" s="115" t="str">
        <f t="shared" si="9"/>
        <v>14</v>
      </c>
      <c r="X27" s="115">
        <f t="shared" si="10"/>
        <v>0</v>
      </c>
      <c r="Y27" s="115" t="e">
        <f t="shared" si="11"/>
        <v>#REF!</v>
      </c>
    </row>
    <row r="28" spans="4:38">
      <c r="D28" t="s">
        <v>599</v>
      </c>
      <c r="E28" t="s">
        <v>42</v>
      </c>
      <c r="F28" t="s">
        <v>624</v>
      </c>
      <c r="H28" s="117">
        <v>0.49</v>
      </c>
      <c r="I28" t="s">
        <v>525</v>
      </c>
      <c r="J28" s="118">
        <v>1</v>
      </c>
      <c r="M28" s="118">
        <v>1</v>
      </c>
      <c r="P28" s="118">
        <v>0</v>
      </c>
      <c r="Q28" s="119">
        <v>1</v>
      </c>
      <c r="R28" s="105" t="str">
        <f t="shared" si="6"/>
        <v>6</v>
      </c>
      <c r="S28" s="115" t="e">
        <f>IF(#REF!=1,"6","0")</f>
        <v>#REF!</v>
      </c>
      <c r="T28" s="115" t="str">
        <f t="shared" si="7"/>
        <v>6</v>
      </c>
      <c r="U28" s="115" t="str">
        <f t="shared" si="8"/>
        <v>0</v>
      </c>
      <c r="V28" s="115" t="e">
        <f>IF(#REF!=1,"11","0")</f>
        <v>#REF!</v>
      </c>
      <c r="W28" s="115" t="str">
        <f t="shared" si="9"/>
        <v>14</v>
      </c>
      <c r="X28" s="115">
        <f t="shared" si="10"/>
        <v>50</v>
      </c>
      <c r="Y28" s="115" t="e">
        <f t="shared" si="11"/>
        <v>#REF!</v>
      </c>
    </row>
    <row r="29" spans="4:38">
      <c r="D29" t="s">
        <v>599</v>
      </c>
      <c r="E29" t="s">
        <v>42</v>
      </c>
      <c r="F29" t="s">
        <v>625</v>
      </c>
      <c r="Q29" s="119"/>
      <c r="R29" s="105"/>
      <c r="S29" s="115"/>
      <c r="T29" s="115"/>
      <c r="U29" s="115"/>
      <c r="V29" s="115"/>
      <c r="W29" s="115"/>
      <c r="Y29" s="115"/>
    </row>
    <row r="30" spans="4:38">
      <c r="D30" t="s">
        <v>599</v>
      </c>
      <c r="E30" t="s">
        <v>72</v>
      </c>
      <c r="F30" t="s">
        <v>85</v>
      </c>
      <c r="H30" s="117">
        <v>0.33</v>
      </c>
      <c r="I30" t="s">
        <v>525</v>
      </c>
      <c r="J30" s="118">
        <v>1</v>
      </c>
      <c r="M30" s="118">
        <v>1</v>
      </c>
      <c r="P30" s="118">
        <v>1</v>
      </c>
      <c r="Q30" s="119">
        <v>1</v>
      </c>
      <c r="R30" s="105" t="str">
        <f t="shared" ref="R30:R35" si="12">IF(Q30=0,"0",IF(Q30=0.5,"3","6"))</f>
        <v>6</v>
      </c>
      <c r="S30" s="115" t="e">
        <f>IF(#REF!=1,"6","0")</f>
        <v>#REF!</v>
      </c>
      <c r="T30" s="115" t="str">
        <f t="shared" ref="T30:T35" si="13">IF(Q30=0,"1",IF(Q30=0.5,"3","6"))</f>
        <v>6</v>
      </c>
      <c r="U30" s="115" t="str">
        <f t="shared" ref="U30:U35" si="14">IF(P30=1,"7","0")</f>
        <v>7</v>
      </c>
      <c r="V30" s="115" t="e">
        <f>IF(#REF!=1,"11","0")</f>
        <v>#REF!</v>
      </c>
      <c r="W30" s="115" t="str">
        <f t="shared" ref="W30:W35" si="15">IF(M30=1,"14","0")</f>
        <v>14</v>
      </c>
      <c r="X30" s="115">
        <f t="shared" ref="X30:X35" si="16">(0.5*J30)*100</f>
        <v>50</v>
      </c>
      <c r="Y30" s="115" t="e">
        <f t="shared" ref="Y30:Y35" si="17">X30+R30+S30+T30+U30+V30+W30</f>
        <v>#REF!</v>
      </c>
    </row>
    <row r="31" spans="4:38">
      <c r="D31" t="s">
        <v>599</v>
      </c>
      <c r="E31" t="s">
        <v>72</v>
      </c>
      <c r="F31" t="s">
        <v>626</v>
      </c>
      <c r="H31" s="117">
        <v>0.33</v>
      </c>
      <c r="I31" t="s">
        <v>525</v>
      </c>
      <c r="J31" s="118">
        <v>1</v>
      </c>
      <c r="M31" s="118">
        <v>1</v>
      </c>
      <c r="P31" s="118">
        <v>1</v>
      </c>
      <c r="Q31" s="119">
        <v>1</v>
      </c>
      <c r="R31" s="105" t="str">
        <f t="shared" si="12"/>
        <v>6</v>
      </c>
      <c r="S31" s="115" t="e">
        <f>IF(#REF!=1,"6","0")</f>
        <v>#REF!</v>
      </c>
      <c r="T31" s="115" t="str">
        <f t="shared" si="13"/>
        <v>6</v>
      </c>
      <c r="U31" s="115" t="str">
        <f t="shared" si="14"/>
        <v>7</v>
      </c>
      <c r="V31" s="115" t="e">
        <f>IF(#REF!=1,"11","0")</f>
        <v>#REF!</v>
      </c>
      <c r="W31" s="115" t="str">
        <f t="shared" si="15"/>
        <v>14</v>
      </c>
      <c r="X31" s="115">
        <f t="shared" si="16"/>
        <v>50</v>
      </c>
      <c r="Y31" s="115" t="e">
        <f t="shared" si="17"/>
        <v>#REF!</v>
      </c>
    </row>
    <row r="32" spans="4:38">
      <c r="D32" t="s">
        <v>599</v>
      </c>
      <c r="E32" t="s">
        <v>72</v>
      </c>
      <c r="F32" t="s">
        <v>105</v>
      </c>
      <c r="H32" s="117">
        <v>0.39</v>
      </c>
      <c r="I32" s="116" t="s">
        <v>525</v>
      </c>
      <c r="J32" s="118">
        <v>1</v>
      </c>
      <c r="M32" s="118">
        <v>1</v>
      </c>
      <c r="P32" s="118">
        <v>1</v>
      </c>
      <c r="Q32" s="119">
        <v>1</v>
      </c>
      <c r="R32" s="105" t="str">
        <f t="shared" si="12"/>
        <v>6</v>
      </c>
      <c r="S32" s="115" t="e">
        <f>IF(#REF!=1,"6","0")</f>
        <v>#REF!</v>
      </c>
      <c r="T32" s="115" t="str">
        <f t="shared" si="13"/>
        <v>6</v>
      </c>
      <c r="U32" s="115" t="str">
        <f t="shared" si="14"/>
        <v>7</v>
      </c>
      <c r="V32" s="115" t="e">
        <f>IF(#REF!=1,"11","0")</f>
        <v>#REF!</v>
      </c>
      <c r="W32" s="115" t="str">
        <f t="shared" si="15"/>
        <v>14</v>
      </c>
      <c r="X32" s="115">
        <f t="shared" si="16"/>
        <v>50</v>
      </c>
      <c r="Y32" s="115" t="e">
        <f t="shared" si="17"/>
        <v>#REF!</v>
      </c>
    </row>
    <row r="33" spans="4:38">
      <c r="D33" t="s">
        <v>599</v>
      </c>
      <c r="E33" t="s">
        <v>72</v>
      </c>
      <c r="F33" t="s">
        <v>104</v>
      </c>
      <c r="H33" s="117">
        <v>0.39</v>
      </c>
      <c r="I33" s="116" t="s">
        <v>525</v>
      </c>
      <c r="J33" s="118">
        <v>1</v>
      </c>
      <c r="M33" s="118">
        <v>1</v>
      </c>
      <c r="P33" s="118">
        <v>1</v>
      </c>
      <c r="Q33" s="119">
        <v>1</v>
      </c>
      <c r="R33" s="105" t="str">
        <f t="shared" si="12"/>
        <v>6</v>
      </c>
      <c r="S33" s="115" t="e">
        <f>IF(#REF!=1,"6","0")</f>
        <v>#REF!</v>
      </c>
      <c r="T33" s="115" t="str">
        <f t="shared" si="13"/>
        <v>6</v>
      </c>
      <c r="U33" s="115" t="str">
        <f t="shared" si="14"/>
        <v>7</v>
      </c>
      <c r="V33" s="115" t="e">
        <f>IF(#REF!=1,"11","0")</f>
        <v>#REF!</v>
      </c>
      <c r="W33" s="115" t="str">
        <f t="shared" si="15"/>
        <v>14</v>
      </c>
      <c r="X33" s="115">
        <f t="shared" si="16"/>
        <v>50</v>
      </c>
      <c r="Y33" s="115" t="e">
        <f t="shared" si="17"/>
        <v>#REF!</v>
      </c>
      <c r="Z33" s="115"/>
    </row>
    <row r="34" spans="4:38">
      <c r="D34" t="s">
        <v>599</v>
      </c>
      <c r="E34" t="s">
        <v>72</v>
      </c>
      <c r="F34" t="s">
        <v>73</v>
      </c>
      <c r="H34" s="2">
        <v>0.4</v>
      </c>
      <c r="I34" t="s">
        <v>525</v>
      </c>
      <c r="J34">
        <v>1</v>
      </c>
      <c r="K34" t="s">
        <v>525</v>
      </c>
      <c r="M34">
        <v>1</v>
      </c>
      <c r="N34" t="s">
        <v>525</v>
      </c>
      <c r="P34">
        <v>1</v>
      </c>
      <c r="Q34" s="119">
        <v>1</v>
      </c>
      <c r="R34" s="105" t="str">
        <f t="shared" si="12"/>
        <v>6</v>
      </c>
      <c r="S34" s="115" t="e">
        <f>IF(#REF!=1,"6","0")</f>
        <v>#REF!</v>
      </c>
      <c r="T34" s="115" t="str">
        <f t="shared" si="13"/>
        <v>6</v>
      </c>
      <c r="U34" t="str">
        <f t="shared" si="14"/>
        <v>7</v>
      </c>
      <c r="V34" s="115" t="e">
        <f>IF(#REF!=1,"11","0")</f>
        <v>#REF!</v>
      </c>
      <c r="W34" s="115" t="str">
        <f t="shared" si="15"/>
        <v>14</v>
      </c>
      <c r="X34">
        <f t="shared" si="16"/>
        <v>50</v>
      </c>
      <c r="Y34" s="115" t="e">
        <f t="shared" si="17"/>
        <v>#REF!</v>
      </c>
      <c r="AF34" t="s">
        <v>952</v>
      </c>
      <c r="AJ34" t="s">
        <v>525</v>
      </c>
      <c r="AL34" t="s">
        <v>525</v>
      </c>
    </row>
    <row r="35" spans="4:38">
      <c r="D35" t="s">
        <v>599</v>
      </c>
      <c r="E35" t="s">
        <v>72</v>
      </c>
      <c r="F35" t="s">
        <v>82</v>
      </c>
      <c r="H35" s="117">
        <v>0.39</v>
      </c>
      <c r="I35" t="s">
        <v>525</v>
      </c>
      <c r="J35" s="118">
        <v>1</v>
      </c>
      <c r="M35" s="118">
        <v>1</v>
      </c>
      <c r="P35" s="118">
        <v>1</v>
      </c>
      <c r="Q35" s="119">
        <v>1</v>
      </c>
      <c r="R35" s="105" t="str">
        <f t="shared" si="12"/>
        <v>6</v>
      </c>
      <c r="S35" s="115" t="e">
        <f>IF(#REF!=1,"6","0")</f>
        <v>#REF!</v>
      </c>
      <c r="T35" s="115" t="str">
        <f t="shared" si="13"/>
        <v>6</v>
      </c>
      <c r="U35" t="str">
        <f t="shared" si="14"/>
        <v>7</v>
      </c>
      <c r="V35" s="115" t="e">
        <f>IF(#REF!=1,"11","0")</f>
        <v>#REF!</v>
      </c>
      <c r="W35" s="115" t="str">
        <f t="shared" si="15"/>
        <v>14</v>
      </c>
      <c r="X35" s="115">
        <f t="shared" si="16"/>
        <v>50</v>
      </c>
      <c r="Y35" s="115" t="e">
        <f t="shared" si="17"/>
        <v>#REF!</v>
      </c>
    </row>
    <row r="36" spans="4:38">
      <c r="D36" t="s">
        <v>599</v>
      </c>
      <c r="E36" t="s">
        <v>72</v>
      </c>
      <c r="F36" t="s">
        <v>627</v>
      </c>
      <c r="Q36" s="119"/>
      <c r="R36" s="105"/>
      <c r="S36" s="115"/>
      <c r="T36" s="115"/>
      <c r="V36" s="115"/>
      <c r="W36" s="115"/>
    </row>
    <row r="37" spans="4:38">
      <c r="D37" t="s">
        <v>599</v>
      </c>
      <c r="E37" t="s">
        <v>72</v>
      </c>
      <c r="F37" t="s">
        <v>83</v>
      </c>
      <c r="H37" s="117">
        <v>0.39</v>
      </c>
      <c r="I37" t="s">
        <v>525</v>
      </c>
      <c r="J37" s="118">
        <v>1</v>
      </c>
      <c r="M37" s="118">
        <v>1</v>
      </c>
      <c r="P37" s="118">
        <v>1</v>
      </c>
      <c r="Q37" s="119">
        <v>1</v>
      </c>
      <c r="R37" s="105" t="str">
        <f>IF(Q37=0,"0",IF(Q37=0.5,"3","6"))</f>
        <v>6</v>
      </c>
      <c r="S37" s="115" t="e">
        <f>IF(#REF!=1,"6","0")</f>
        <v>#REF!</v>
      </c>
      <c r="T37" s="115" t="str">
        <f>IF(Q37=0,"1",IF(Q37=0.5,"3","6"))</f>
        <v>6</v>
      </c>
      <c r="U37" s="115" t="str">
        <f>IF(P37=1,"7","0")</f>
        <v>7</v>
      </c>
      <c r="V37" s="115" t="e">
        <f>IF(#REF!=1,"11","0")</f>
        <v>#REF!</v>
      </c>
      <c r="W37" s="115" t="str">
        <f>IF(M37=1,"14","0")</f>
        <v>14</v>
      </c>
      <c r="X37" s="115">
        <f>(0.5*J37)*100</f>
        <v>50</v>
      </c>
      <c r="Y37" s="115" t="e">
        <f>X37+R37+S37+T37+U37+V37+W37</f>
        <v>#REF!</v>
      </c>
    </row>
    <row r="38" spans="4:38">
      <c r="D38" t="s">
        <v>599</v>
      </c>
      <c r="E38" t="s">
        <v>72</v>
      </c>
      <c r="F38" t="s">
        <v>628</v>
      </c>
      <c r="R38" s="105"/>
      <c r="S38" s="115"/>
      <c r="T38" s="115"/>
      <c r="U38" s="115"/>
      <c r="V38" s="115"/>
      <c r="W38" s="115"/>
      <c r="X38" s="115"/>
      <c r="Y38" s="115"/>
    </row>
    <row r="39" spans="4:38">
      <c r="D39" t="s">
        <v>214</v>
      </c>
      <c r="E39" t="s">
        <v>214</v>
      </c>
      <c r="F39" t="s">
        <v>906</v>
      </c>
      <c r="H39" s="2">
        <v>0.34</v>
      </c>
      <c r="I39" t="s">
        <v>525</v>
      </c>
      <c r="J39">
        <v>1</v>
      </c>
      <c r="K39" t="s">
        <v>907</v>
      </c>
      <c r="M39">
        <v>0</v>
      </c>
      <c r="N39" t="s">
        <v>908</v>
      </c>
      <c r="P39">
        <v>0</v>
      </c>
      <c r="Q39">
        <v>0</v>
      </c>
      <c r="R39" s="105" t="str">
        <f>IF(Q39=0,"0",IF(Q39=0.5,"3","6"))</f>
        <v>0</v>
      </c>
      <c r="S39" s="115" t="e">
        <f>IF(#REF!=1,"6","0")</f>
        <v>#REF!</v>
      </c>
      <c r="T39" s="115" t="str">
        <f>IF(Q39=0,"1",IF(Q39=0.5,"3","6"))</f>
        <v>1</v>
      </c>
      <c r="U39" s="115" t="str">
        <f>IF(P39=1,"7","0")</f>
        <v>0</v>
      </c>
      <c r="V39" s="115" t="e">
        <f>IF(#REF!=1,"11","0")</f>
        <v>#REF!</v>
      </c>
      <c r="W39" s="115" t="str">
        <f>IF(M39=1,"14","0")</f>
        <v>0</v>
      </c>
      <c r="X39" s="115">
        <f>(0.5*J39)*100</f>
        <v>50</v>
      </c>
      <c r="Y39" s="115" t="e">
        <f>X39+R39+S39+T39+U39+V39+W39</f>
        <v>#REF!</v>
      </c>
      <c r="AF39" t="s">
        <v>953</v>
      </c>
      <c r="AJ39" t="s">
        <v>907</v>
      </c>
      <c r="AL39" t="s">
        <v>908</v>
      </c>
    </row>
    <row r="40" spans="4:38">
      <c r="D40" t="s">
        <v>214</v>
      </c>
      <c r="E40" t="s">
        <v>214</v>
      </c>
      <c r="F40" t="s">
        <v>245</v>
      </c>
      <c r="R40" s="105"/>
      <c r="S40" s="115"/>
      <c r="T40" s="115"/>
      <c r="U40" s="115"/>
      <c r="V40" s="115"/>
      <c r="W40" s="115"/>
      <c r="X40" s="115"/>
      <c r="Y40" s="115"/>
    </row>
    <row r="41" spans="4:38">
      <c r="D41" t="s">
        <v>214</v>
      </c>
      <c r="E41" t="s">
        <v>214</v>
      </c>
      <c r="F41" t="s">
        <v>349</v>
      </c>
      <c r="H41" s="2">
        <v>0.01</v>
      </c>
      <c r="I41" t="s">
        <v>615</v>
      </c>
      <c r="J41">
        <v>0</v>
      </c>
      <c r="K41" t="s">
        <v>909</v>
      </c>
      <c r="M41">
        <v>0</v>
      </c>
      <c r="N41" t="s">
        <v>538</v>
      </c>
      <c r="P41">
        <v>0</v>
      </c>
      <c r="Q41">
        <v>0</v>
      </c>
      <c r="R41" s="105" t="str">
        <f>IF(Q41=0,"0",IF(Q41=0.5,"3","6"))</f>
        <v>0</v>
      </c>
      <c r="S41" s="115" t="e">
        <f>IF(#REF!=1,"6","0")</f>
        <v>#REF!</v>
      </c>
      <c r="T41" s="115" t="str">
        <f>IF(Q41=0,"1",IF(Q41=0.5,"3","6"))</f>
        <v>1</v>
      </c>
      <c r="U41" s="115" t="str">
        <f>IF(P41=1,"7","0")</f>
        <v>0</v>
      </c>
      <c r="V41" s="115" t="e">
        <f>IF(#REF!=1,"11","0")</f>
        <v>#REF!</v>
      </c>
      <c r="W41" s="115" t="str">
        <f>IF(M41=1,"14","0")</f>
        <v>0</v>
      </c>
      <c r="X41" s="115">
        <f>(0.5*J41)*100</f>
        <v>0</v>
      </c>
      <c r="Y41" s="115" t="e">
        <f>X41+R41+S41+T41+U41+V41+W41</f>
        <v>#REF!</v>
      </c>
      <c r="AF41" t="s">
        <v>954</v>
      </c>
      <c r="AJ41" t="s">
        <v>909</v>
      </c>
      <c r="AL41" t="s">
        <v>538</v>
      </c>
    </row>
    <row r="42" spans="4:38">
      <c r="D42" t="s">
        <v>214</v>
      </c>
      <c r="E42" t="s">
        <v>214</v>
      </c>
      <c r="F42" t="s">
        <v>910</v>
      </c>
      <c r="R42" s="105"/>
      <c r="S42" s="115"/>
      <c r="T42" s="115"/>
      <c r="U42" s="115"/>
      <c r="V42" s="115"/>
      <c r="W42" s="115"/>
      <c r="X42" s="115"/>
      <c r="Y42" s="115"/>
    </row>
    <row r="43" spans="4:38">
      <c r="D43" t="s">
        <v>214</v>
      </c>
      <c r="E43" t="s">
        <v>214</v>
      </c>
      <c r="F43" t="s">
        <v>911</v>
      </c>
      <c r="R43" s="105"/>
      <c r="S43" s="115"/>
      <c r="T43" s="115"/>
      <c r="U43" s="115"/>
      <c r="V43" s="115"/>
      <c r="W43" s="115"/>
      <c r="X43" s="115"/>
      <c r="Y43" s="115"/>
    </row>
    <row r="44" spans="4:38">
      <c r="D44" t="s">
        <v>214</v>
      </c>
      <c r="E44" t="s">
        <v>214</v>
      </c>
      <c r="F44" t="s">
        <v>912</v>
      </c>
      <c r="R44" s="105"/>
      <c r="S44" s="115"/>
      <c r="T44" s="115"/>
      <c r="U44" s="115"/>
      <c r="V44" s="115"/>
      <c r="W44" s="115"/>
      <c r="X44" s="115"/>
      <c r="Y44" s="115"/>
    </row>
    <row r="45" spans="4:38">
      <c r="D45" t="s">
        <v>214</v>
      </c>
      <c r="E45" t="s">
        <v>214</v>
      </c>
      <c r="F45" t="s">
        <v>913</v>
      </c>
      <c r="H45" s="2">
        <v>0.01</v>
      </c>
      <c r="I45" t="s">
        <v>914</v>
      </c>
      <c r="J45">
        <v>0</v>
      </c>
      <c r="K45" t="s">
        <v>907</v>
      </c>
      <c r="M45">
        <v>0</v>
      </c>
      <c r="N45" t="s">
        <v>538</v>
      </c>
      <c r="P45">
        <v>0</v>
      </c>
      <c r="Q45">
        <v>0</v>
      </c>
      <c r="R45" s="105" t="str">
        <f>IF(Q45=0,"0",IF(Q45=0.5,"3","6"))</f>
        <v>0</v>
      </c>
      <c r="S45" s="115" t="e">
        <f>IF(#REF!=1,"6","0")</f>
        <v>#REF!</v>
      </c>
      <c r="T45" s="115" t="str">
        <f>IF(Q45=0,"1",IF(Q45=0.5,"3","6"))</f>
        <v>1</v>
      </c>
      <c r="U45" s="115" t="str">
        <f>IF(P45=1,"7","0")</f>
        <v>0</v>
      </c>
      <c r="V45" s="115" t="e">
        <f>IF(#REF!=1,"11","0")</f>
        <v>#REF!</v>
      </c>
      <c r="W45" s="115" t="str">
        <f>IF(M45=1,"14","0")</f>
        <v>0</v>
      </c>
      <c r="X45" s="115">
        <f>(0.5*J45)*100</f>
        <v>0</v>
      </c>
      <c r="Y45" s="115" t="e">
        <f>X45+R45+S45+T45+U45+V45+W45</f>
        <v>#REF!</v>
      </c>
      <c r="AF45" t="s">
        <v>955</v>
      </c>
      <c r="AJ45" t="s">
        <v>907</v>
      </c>
      <c r="AL45" t="s">
        <v>538</v>
      </c>
    </row>
    <row r="46" spans="4:38">
      <c r="D46" t="s">
        <v>214</v>
      </c>
      <c r="E46" t="s">
        <v>214</v>
      </c>
      <c r="F46" t="s">
        <v>915</v>
      </c>
      <c r="R46" s="105"/>
      <c r="S46" s="115"/>
      <c r="T46" s="115"/>
      <c r="U46" s="115"/>
      <c r="V46" s="115"/>
      <c r="W46" s="115"/>
      <c r="X46" s="115"/>
      <c r="Y46" s="115"/>
    </row>
    <row r="47" spans="4:38">
      <c r="D47" t="s">
        <v>214</v>
      </c>
      <c r="E47" t="s">
        <v>214</v>
      </c>
      <c r="F47" t="s">
        <v>355</v>
      </c>
      <c r="H47" s="2">
        <v>0.01</v>
      </c>
      <c r="I47" t="s">
        <v>916</v>
      </c>
      <c r="J47">
        <v>0</v>
      </c>
      <c r="K47" t="s">
        <v>909</v>
      </c>
      <c r="M47">
        <v>0</v>
      </c>
      <c r="N47" t="s">
        <v>538</v>
      </c>
      <c r="P47">
        <v>0</v>
      </c>
      <c r="Q47">
        <v>0</v>
      </c>
      <c r="R47" s="105" t="str">
        <f>IF(Q47=0,"0",IF(Q47=0.5,"3","6"))</f>
        <v>0</v>
      </c>
      <c r="S47" s="115" t="e">
        <f>IF(#REF!=1,"6","0")</f>
        <v>#REF!</v>
      </c>
      <c r="T47" s="115" t="str">
        <f>IF(Q47=0,"1",IF(Q47=0.5,"3","6"))</f>
        <v>1</v>
      </c>
      <c r="U47" s="115" t="str">
        <f>IF(P47=1,"7","0")</f>
        <v>0</v>
      </c>
      <c r="V47" s="115" t="e">
        <f>IF(#REF!=1,"11","0")</f>
        <v>#REF!</v>
      </c>
      <c r="W47" s="115" t="str">
        <f>IF(M47=1,"14","0")</f>
        <v>0</v>
      </c>
      <c r="X47" s="115">
        <f>(0.5*J47)*100</f>
        <v>0</v>
      </c>
      <c r="Y47" s="115" t="e">
        <f>X47+R47+S47+T47+U47+V47+W47</f>
        <v>#REF!</v>
      </c>
      <c r="AF47" t="s">
        <v>956</v>
      </c>
      <c r="AJ47" t="s">
        <v>909</v>
      </c>
      <c r="AL47" t="s">
        <v>538</v>
      </c>
    </row>
    <row r="48" spans="4:38">
      <c r="D48" t="s">
        <v>214</v>
      </c>
      <c r="E48" t="s">
        <v>214</v>
      </c>
      <c r="F48" t="s">
        <v>917</v>
      </c>
      <c r="H48" s="2">
        <v>0.01</v>
      </c>
      <c r="I48" t="s">
        <v>914</v>
      </c>
      <c r="J48">
        <v>0</v>
      </c>
      <c r="K48" t="s">
        <v>909</v>
      </c>
      <c r="M48">
        <v>0</v>
      </c>
      <c r="N48" t="s">
        <v>538</v>
      </c>
      <c r="P48">
        <v>0</v>
      </c>
      <c r="Q48">
        <v>0</v>
      </c>
      <c r="R48" s="105" t="str">
        <f>IF(Q48=0,"0",IF(Q48=0.5,"3","6"))</f>
        <v>0</v>
      </c>
      <c r="S48" s="115" t="e">
        <f>IF(#REF!=1,"6","0")</f>
        <v>#REF!</v>
      </c>
      <c r="T48" s="115" t="str">
        <f>IF(Q48=0,"1",IF(Q48=0.5,"3","6"))</f>
        <v>1</v>
      </c>
      <c r="U48" s="115" t="str">
        <f>IF(P48=1,"7","0")</f>
        <v>0</v>
      </c>
      <c r="V48" s="115" t="e">
        <f>IF(#REF!=1,"11","0")</f>
        <v>#REF!</v>
      </c>
      <c r="W48" s="115" t="str">
        <f>IF(M48=1,"14","0")</f>
        <v>0</v>
      </c>
      <c r="X48" s="115">
        <f>(0.5*J48)*100</f>
        <v>0</v>
      </c>
      <c r="Y48" s="115" t="e">
        <f>X48+R48+S48+T48+U48+V48+W48</f>
        <v>#REF!</v>
      </c>
      <c r="AF48" t="s">
        <v>957</v>
      </c>
      <c r="AJ48" t="s">
        <v>909</v>
      </c>
      <c r="AL48" t="s">
        <v>538</v>
      </c>
    </row>
    <row r="49" spans="4:38">
      <c r="D49" t="s">
        <v>214</v>
      </c>
      <c r="E49" t="s">
        <v>214</v>
      </c>
      <c r="F49" t="s">
        <v>918</v>
      </c>
      <c r="H49" s="2">
        <v>0.01</v>
      </c>
      <c r="I49" t="s">
        <v>916</v>
      </c>
      <c r="J49">
        <v>0</v>
      </c>
      <c r="K49" t="s">
        <v>919</v>
      </c>
      <c r="M49">
        <v>0</v>
      </c>
      <c r="N49" t="s">
        <v>919</v>
      </c>
      <c r="P49">
        <v>0</v>
      </c>
      <c r="Q49">
        <v>0</v>
      </c>
      <c r="R49" s="105" t="str">
        <f>IF(Q49=0,"0",IF(Q49=0.5,"3","6"))</f>
        <v>0</v>
      </c>
      <c r="S49" s="115" t="e">
        <f>IF(#REF!=1,"6","0")</f>
        <v>#REF!</v>
      </c>
      <c r="T49" s="115" t="str">
        <f>IF(Q49=0,"1",IF(Q49=0.5,"3","6"))</f>
        <v>1</v>
      </c>
      <c r="U49" s="115" t="str">
        <f>IF(P49=1,"7","0")</f>
        <v>0</v>
      </c>
      <c r="V49" s="115" t="e">
        <f>IF(#REF!=1,"11","0")</f>
        <v>#REF!</v>
      </c>
      <c r="W49" s="115" t="str">
        <f>IF(M49=1,"14","0")</f>
        <v>0</v>
      </c>
      <c r="X49" s="115">
        <f>(0.5*J49)*100</f>
        <v>0</v>
      </c>
      <c r="Y49" s="115" t="e">
        <f>X49+R49+S49+T49+U49+V49+W49</f>
        <v>#REF!</v>
      </c>
      <c r="AF49" t="s">
        <v>958</v>
      </c>
      <c r="AJ49" t="s">
        <v>919</v>
      </c>
      <c r="AL49" t="s">
        <v>919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147" zoomScaleNormal="269" workbookViewId="0">
      <selection activeCell="A7" sqref="A7:C16"/>
    </sheetView>
  </sheetViews>
  <sheetFormatPr baseColWidth="10" defaultColWidth="12" defaultRowHeight="13"/>
  <cols>
    <col min="1" max="1" width="16.796875" customWidth="1"/>
  </cols>
  <sheetData>
    <row r="1" spans="1:5" s="1" customFormat="1" ht="39" customHeight="1">
      <c r="A1" s="104" t="s">
        <v>959</v>
      </c>
      <c r="B1" s="102" t="s">
        <v>960</v>
      </c>
      <c r="C1" s="103"/>
      <c r="D1" s="102" t="s">
        <v>961</v>
      </c>
    </row>
    <row r="2" spans="1:5" s="1" customFormat="1">
      <c r="B2" s="1">
        <v>2019</v>
      </c>
      <c r="C2" s="1">
        <v>2020</v>
      </c>
      <c r="D2" s="1">
        <v>2019</v>
      </c>
      <c r="E2" s="1">
        <v>2020</v>
      </c>
    </row>
    <row r="3" spans="1:5">
      <c r="A3" t="s">
        <v>226</v>
      </c>
      <c r="B3">
        <v>34</v>
      </c>
      <c r="C3">
        <v>33.299999999999997</v>
      </c>
      <c r="D3">
        <v>11.5</v>
      </c>
      <c r="E3">
        <v>15.4</v>
      </c>
    </row>
    <row r="4" spans="1:5">
      <c r="A4" t="s">
        <v>962</v>
      </c>
      <c r="B4">
        <v>64</v>
      </c>
      <c r="C4">
        <v>64.099999999999994</v>
      </c>
      <c r="D4">
        <v>46.4</v>
      </c>
      <c r="E4">
        <v>46.6</v>
      </c>
    </row>
    <row r="5" spans="1:5">
      <c r="A5" t="s">
        <v>963</v>
      </c>
      <c r="B5">
        <v>70</v>
      </c>
      <c r="C5">
        <v>67.599999999999994</v>
      </c>
      <c r="D5">
        <v>57</v>
      </c>
      <c r="E5">
        <v>55</v>
      </c>
    </row>
    <row r="6" spans="1:5">
      <c r="A6" t="s">
        <v>964</v>
      </c>
      <c r="B6">
        <v>70</v>
      </c>
      <c r="C6">
        <v>70.599999999999994</v>
      </c>
      <c r="D6">
        <v>58.5</v>
      </c>
      <c r="E6">
        <v>58.2</v>
      </c>
    </row>
    <row r="7" spans="1:5">
      <c r="A7" t="s">
        <v>30</v>
      </c>
      <c r="B7">
        <v>66.5</v>
      </c>
      <c r="C7">
        <v>62.6</v>
      </c>
      <c r="D7">
        <v>50.8</v>
      </c>
      <c r="E7">
        <v>57.2</v>
      </c>
    </row>
    <row r="8" spans="1:5">
      <c r="A8" t="s">
        <v>98</v>
      </c>
      <c r="B8">
        <v>60</v>
      </c>
      <c r="C8">
        <v>59.5</v>
      </c>
      <c r="D8">
        <v>16.7</v>
      </c>
      <c r="E8">
        <v>13.2</v>
      </c>
    </row>
    <row r="9" spans="1:5">
      <c r="A9" t="s">
        <v>75</v>
      </c>
      <c r="B9">
        <v>60</v>
      </c>
      <c r="C9">
        <v>60.1</v>
      </c>
      <c r="D9">
        <v>23.5</v>
      </c>
      <c r="E9">
        <v>23.8</v>
      </c>
    </row>
    <row r="10" spans="1:5">
      <c r="A10" t="s">
        <v>965</v>
      </c>
      <c r="B10">
        <v>50.6</v>
      </c>
      <c r="C10">
        <v>52.1</v>
      </c>
      <c r="D10">
        <v>19</v>
      </c>
      <c r="E10">
        <v>20.8</v>
      </c>
    </row>
    <row r="11" spans="1:5">
      <c r="A11" t="s">
        <v>966</v>
      </c>
      <c r="B11">
        <v>51.5</v>
      </c>
      <c r="C11">
        <v>52.4</v>
      </c>
      <c r="D11">
        <v>22.7</v>
      </c>
      <c r="E11">
        <v>25</v>
      </c>
    </row>
    <row r="12" spans="1:5">
      <c r="A12" t="s">
        <v>198</v>
      </c>
      <c r="B12">
        <v>43.1</v>
      </c>
      <c r="C12">
        <v>53</v>
      </c>
      <c r="D12">
        <v>22</v>
      </c>
      <c r="E12">
        <v>22.4</v>
      </c>
    </row>
    <row r="13" spans="1:5">
      <c r="A13" t="s">
        <v>60</v>
      </c>
      <c r="B13">
        <v>67.3</v>
      </c>
      <c r="C13">
        <v>60</v>
      </c>
      <c r="D13">
        <v>24</v>
      </c>
      <c r="E13">
        <v>25.9</v>
      </c>
    </row>
    <row r="14" spans="1:5">
      <c r="A14" t="s">
        <v>931</v>
      </c>
      <c r="B14">
        <v>41</v>
      </c>
      <c r="C14">
        <v>42</v>
      </c>
      <c r="D14">
        <v>9</v>
      </c>
      <c r="E14">
        <v>15.4</v>
      </c>
    </row>
    <row r="15" spans="1:5">
      <c r="A15" t="s">
        <v>214</v>
      </c>
      <c r="B15">
        <v>30</v>
      </c>
      <c r="C15">
        <v>30</v>
      </c>
      <c r="D15">
        <v>4.5</v>
      </c>
      <c r="E15">
        <v>6</v>
      </c>
    </row>
  </sheetData>
  <customSheetViews>
    <customSheetView guid="{EEE8F29E-0D1C-A14D-BB3B-1F424E84448D}" scale="269">
      <selection sqref="A1:E15"/>
      <pageMargins left="0" right="0" top="0" bottom="0" header="0" footer="0"/>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71"/>
  <sheetViews>
    <sheetView workbookViewId="0"/>
  </sheetViews>
  <sheetFormatPr baseColWidth="10" defaultColWidth="14.3984375" defaultRowHeight="15" customHeight="1"/>
  <cols>
    <col min="1" max="1" width="26.796875" customWidth="1"/>
    <col min="2" max="2" width="15.19921875" customWidth="1"/>
    <col min="3" max="3" width="29.3984375" customWidth="1"/>
    <col min="4" max="4" width="36.3984375" customWidth="1"/>
    <col min="5" max="5" width="30.3984375" customWidth="1"/>
    <col min="6" max="6" width="25.796875" customWidth="1"/>
    <col min="7" max="8" width="26" customWidth="1"/>
    <col min="9" max="9" width="76.19921875" customWidth="1"/>
    <col min="10" max="26" width="10.796875" customWidth="1"/>
  </cols>
  <sheetData>
    <row r="1" spans="1:9" ht="12.75" customHeight="1">
      <c r="A1" s="148"/>
    </row>
    <row r="2" spans="1:9" ht="12.75" customHeight="1">
      <c r="A2" s="25" t="s">
        <v>0</v>
      </c>
      <c r="B2" s="25" t="s">
        <v>1</v>
      </c>
      <c r="C2" t="s">
        <v>967</v>
      </c>
      <c r="D2" t="s">
        <v>968</v>
      </c>
      <c r="E2" t="s">
        <v>969</v>
      </c>
      <c r="F2" t="s">
        <v>970</v>
      </c>
      <c r="G2" t="s">
        <v>971</v>
      </c>
      <c r="I2" s="19" t="s">
        <v>972</v>
      </c>
    </row>
    <row r="3" spans="1:9" ht="12.75" customHeight="1">
      <c r="A3" s="18" t="s">
        <v>973</v>
      </c>
      <c r="B3" s="18" t="s">
        <v>974</v>
      </c>
    </row>
    <row r="4" spans="1:9" ht="12.75" customHeight="1">
      <c r="A4" s="18" t="s">
        <v>319</v>
      </c>
      <c r="B4" s="18" t="s">
        <v>319</v>
      </c>
    </row>
    <row r="5" spans="1:9" ht="12.75" customHeight="1">
      <c r="A5" s="18" t="s">
        <v>225</v>
      </c>
      <c r="B5" s="18" t="s">
        <v>226</v>
      </c>
    </row>
    <row r="6" spans="1:9" ht="12.75" customHeight="1">
      <c r="A6" s="18" t="s">
        <v>975</v>
      </c>
      <c r="B6" s="18" t="s">
        <v>553</v>
      </c>
    </row>
    <row r="7" spans="1:9" ht="12.75" customHeight="1">
      <c r="A7" s="18" t="s">
        <v>559</v>
      </c>
      <c r="B7" s="18" t="s">
        <v>976</v>
      </c>
    </row>
    <row r="8" spans="1:9" ht="12.75" customHeight="1">
      <c r="A8" s="6" t="s">
        <v>559</v>
      </c>
      <c r="B8" s="6" t="s">
        <v>283</v>
      </c>
      <c r="C8" s="26" t="s">
        <v>977</v>
      </c>
      <c r="D8" s="26" t="s">
        <v>978</v>
      </c>
      <c r="E8" s="19" t="s">
        <v>979</v>
      </c>
      <c r="F8" s="19" t="s">
        <v>980</v>
      </c>
      <c r="G8" s="19" t="s">
        <v>981</v>
      </c>
    </row>
    <row r="9" spans="1:9" ht="12.75" customHeight="1">
      <c r="A9" s="18" t="s">
        <v>559</v>
      </c>
      <c r="B9" s="27" t="s">
        <v>133</v>
      </c>
      <c r="C9" s="26" t="s">
        <v>982</v>
      </c>
      <c r="D9" s="26" t="s">
        <v>983</v>
      </c>
      <c r="E9" s="26" t="s">
        <v>984</v>
      </c>
      <c r="F9" s="26" t="s">
        <v>985</v>
      </c>
    </row>
    <row r="10" spans="1:9" ht="12.75" customHeight="1">
      <c r="A10" s="18" t="s">
        <v>559</v>
      </c>
      <c r="B10" s="27" t="s">
        <v>107</v>
      </c>
      <c r="C10" s="26" t="s">
        <v>982</v>
      </c>
      <c r="D10" s="26" t="s">
        <v>983</v>
      </c>
      <c r="E10" s="26" t="s">
        <v>984</v>
      </c>
      <c r="F10" s="26" t="s">
        <v>985</v>
      </c>
      <c r="G10" s="26" t="s">
        <v>986</v>
      </c>
      <c r="H10" s="26" t="s">
        <v>987</v>
      </c>
    </row>
    <row r="11" spans="1:9" ht="12.75" customHeight="1">
      <c r="A11" s="28" t="s">
        <v>559</v>
      </c>
      <c r="B11" s="28" t="s">
        <v>264</v>
      </c>
      <c r="C11" s="26" t="s">
        <v>977</v>
      </c>
      <c r="D11" s="26" t="s">
        <v>988</v>
      </c>
      <c r="E11" s="26" t="s">
        <v>987</v>
      </c>
    </row>
    <row r="12" spans="1:9" ht="12.75" customHeight="1">
      <c r="A12" s="18" t="s">
        <v>559</v>
      </c>
      <c r="B12" s="27" t="s">
        <v>34</v>
      </c>
      <c r="C12" s="26" t="s">
        <v>982</v>
      </c>
      <c r="D12" s="26" t="s">
        <v>983</v>
      </c>
      <c r="E12" s="26" t="s">
        <v>984</v>
      </c>
      <c r="F12" s="26" t="s">
        <v>985</v>
      </c>
    </row>
    <row r="13" spans="1:9" ht="12.75" customHeight="1">
      <c r="A13" s="18" t="s">
        <v>559</v>
      </c>
      <c r="B13" s="18" t="s">
        <v>257</v>
      </c>
      <c r="I13" s="19" t="s">
        <v>989</v>
      </c>
    </row>
    <row r="14" spans="1:9" ht="12.75" customHeight="1">
      <c r="A14" s="6" t="s">
        <v>559</v>
      </c>
      <c r="B14" s="29" t="s">
        <v>131</v>
      </c>
      <c r="C14" s="26" t="s">
        <v>982</v>
      </c>
      <c r="D14" s="26" t="s">
        <v>983</v>
      </c>
      <c r="E14" s="26" t="s">
        <v>984</v>
      </c>
      <c r="F14" s="26" t="s">
        <v>985</v>
      </c>
    </row>
    <row r="15" spans="1:9" ht="12.75" customHeight="1">
      <c r="A15" s="6" t="s">
        <v>24</v>
      </c>
      <c r="B15" s="6" t="s">
        <v>25</v>
      </c>
    </row>
    <row r="16" spans="1:9" ht="12.75" customHeight="1">
      <c r="A16" s="18" t="s">
        <v>24</v>
      </c>
      <c r="B16" s="18" t="s">
        <v>52</v>
      </c>
      <c r="C16" s="26" t="s">
        <v>977</v>
      </c>
      <c r="D16" s="26" t="s">
        <v>990</v>
      </c>
      <c r="I16" s="19" t="s">
        <v>991</v>
      </c>
    </row>
    <row r="17" spans="1:6" ht="12.75" customHeight="1">
      <c r="A17" s="28" t="s">
        <v>39</v>
      </c>
      <c r="B17" s="28" t="s">
        <v>183</v>
      </c>
    </row>
    <row r="18" spans="1:6" ht="12.75" customHeight="1">
      <c r="A18" s="28" t="s">
        <v>39</v>
      </c>
      <c r="B18" s="28" t="s">
        <v>72</v>
      </c>
    </row>
    <row r="19" spans="1:6" ht="12.75" customHeight="1">
      <c r="A19" s="18" t="s">
        <v>39</v>
      </c>
      <c r="B19" s="18" t="s">
        <v>40</v>
      </c>
    </row>
    <row r="20" spans="1:6" ht="12.75" customHeight="1">
      <c r="A20" s="18" t="s">
        <v>39</v>
      </c>
      <c r="B20" s="18" t="s">
        <v>42</v>
      </c>
    </row>
    <row r="21" spans="1:6" ht="12.75" customHeight="1">
      <c r="A21" s="18" t="s">
        <v>29</v>
      </c>
      <c r="B21" s="18" t="s">
        <v>63</v>
      </c>
    </row>
    <row r="22" spans="1:6" ht="12.75" customHeight="1">
      <c r="A22" s="18" t="s">
        <v>29</v>
      </c>
      <c r="B22" s="18" t="s">
        <v>30</v>
      </c>
    </row>
    <row r="23" spans="1:6" ht="12.75" customHeight="1">
      <c r="A23" s="18" t="s">
        <v>97</v>
      </c>
      <c r="B23" s="18" t="s">
        <v>98</v>
      </c>
      <c r="D23" s="26" t="s">
        <v>992</v>
      </c>
      <c r="E23" s="26" t="s">
        <v>993</v>
      </c>
      <c r="F23" t="s">
        <v>994</v>
      </c>
    </row>
    <row r="24" spans="1:6" ht="12.75" customHeight="1">
      <c r="A24" s="30" t="s">
        <v>268</v>
      </c>
      <c r="B24" s="18" t="s">
        <v>289</v>
      </c>
    </row>
    <row r="25" spans="1:6" ht="12.75" customHeight="1">
      <c r="A25" s="30" t="s">
        <v>268</v>
      </c>
      <c r="B25" s="18" t="s">
        <v>269</v>
      </c>
    </row>
    <row r="26" spans="1:6" ht="12.75" customHeight="1">
      <c r="A26" s="28" t="s">
        <v>74</v>
      </c>
      <c r="B26" s="31" t="s">
        <v>75</v>
      </c>
      <c r="D26" t="s">
        <v>995</v>
      </c>
      <c r="E26" s="19" t="s">
        <v>996</v>
      </c>
    </row>
    <row r="27" spans="1:6" ht="12.75" customHeight="1">
      <c r="A27" s="18" t="s">
        <v>688</v>
      </c>
      <c r="B27" s="18" t="s">
        <v>688</v>
      </c>
    </row>
    <row r="28" spans="1:6" ht="12.75" customHeight="1">
      <c r="A28" s="18" t="s">
        <v>202</v>
      </c>
      <c r="B28" s="18" t="s">
        <v>203</v>
      </c>
    </row>
    <row r="29" spans="1:6" ht="12.75" customHeight="1">
      <c r="A29" s="18" t="s">
        <v>219</v>
      </c>
      <c r="B29" s="18" t="s">
        <v>220</v>
      </c>
    </row>
    <row r="30" spans="1:6" ht="12.75" customHeight="1">
      <c r="A30" s="6" t="s">
        <v>775</v>
      </c>
      <c r="B30" s="6" t="s">
        <v>297</v>
      </c>
    </row>
    <row r="31" spans="1:6" ht="12.75" customHeight="1">
      <c r="A31" s="18" t="s">
        <v>116</v>
      </c>
      <c r="B31" s="18" t="s">
        <v>128</v>
      </c>
    </row>
    <row r="32" spans="1:6" ht="12.75" customHeight="1">
      <c r="A32" s="18" t="s">
        <v>116</v>
      </c>
      <c r="B32" s="18" t="s">
        <v>117</v>
      </c>
    </row>
    <row r="33" spans="1:2" ht="12.75" customHeight="1">
      <c r="A33" s="18" t="s">
        <v>997</v>
      </c>
      <c r="B33" s="18" t="s">
        <v>387</v>
      </c>
    </row>
    <row r="34" spans="1:2" ht="12.75" customHeight="1">
      <c r="A34" s="18" t="s">
        <v>998</v>
      </c>
      <c r="B34" s="18" t="s">
        <v>999</v>
      </c>
    </row>
    <row r="35" spans="1:2" ht="12.75" customHeight="1">
      <c r="A35" s="18" t="s">
        <v>198</v>
      </c>
      <c r="B35" s="18" t="s">
        <v>198</v>
      </c>
    </row>
    <row r="36" spans="1:2" ht="12.75" customHeight="1">
      <c r="A36" s="6" t="s">
        <v>17</v>
      </c>
      <c r="B36" s="6" t="s">
        <v>17</v>
      </c>
    </row>
    <row r="37" spans="1:2" ht="12.75" customHeight="1">
      <c r="A37" s="18" t="s">
        <v>60</v>
      </c>
      <c r="B37" s="18" t="s">
        <v>61</v>
      </c>
    </row>
    <row r="38" spans="1:2" ht="12.75" customHeight="1">
      <c r="A38" s="6" t="s">
        <v>60</v>
      </c>
      <c r="B38" s="6" t="s">
        <v>60</v>
      </c>
    </row>
    <row r="39" spans="1:2" ht="12.75" customHeight="1">
      <c r="A39" s="28" t="s">
        <v>37</v>
      </c>
      <c r="B39" s="28" t="s">
        <v>37</v>
      </c>
    </row>
    <row r="40" spans="1:2" ht="12.75" customHeight="1">
      <c r="A40" s="6" t="s">
        <v>214</v>
      </c>
      <c r="B40" s="6" t="s">
        <v>214</v>
      </c>
    </row>
    <row r="41" spans="1:2" ht="12.75" customHeight="1"/>
    <row r="42" spans="1:2" ht="12.75" customHeight="1"/>
    <row r="43" spans="1:2" ht="12.75" customHeight="1"/>
    <row r="44" spans="1:2" ht="12.75" customHeight="1"/>
    <row r="45" spans="1:2" ht="12.75" customHeight="1"/>
    <row r="46" spans="1:2" ht="12.75" customHeight="1"/>
    <row r="47" spans="1:2" ht="12.75" customHeight="1"/>
    <row r="48" spans="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spans="1:1" ht="12.75" customHeight="1">
      <c r="A241" s="148"/>
    </row>
    <row r="242" spans="1:1" ht="12.75" customHeight="1">
      <c r="A242" s="148"/>
    </row>
    <row r="243" spans="1:1" ht="12.75" customHeight="1">
      <c r="A243" s="148"/>
    </row>
    <row r="244" spans="1:1" ht="12.75" customHeight="1">
      <c r="A244" s="148"/>
    </row>
    <row r="245" spans="1:1" ht="12.75" customHeight="1">
      <c r="A245" s="148"/>
    </row>
    <row r="246" spans="1:1" ht="12.75" customHeight="1">
      <c r="A246" s="148"/>
    </row>
    <row r="247" spans="1:1" ht="12.75" customHeight="1">
      <c r="A247" s="148"/>
    </row>
    <row r="248" spans="1:1" ht="12.75" customHeight="1">
      <c r="A248" s="148"/>
    </row>
    <row r="249" spans="1:1" ht="12.75" customHeight="1">
      <c r="A249" s="148"/>
    </row>
    <row r="250" spans="1:1" ht="12.75" customHeight="1">
      <c r="A250" s="148"/>
    </row>
    <row r="251" spans="1:1" ht="12.75" customHeight="1">
      <c r="A251" s="148"/>
    </row>
    <row r="252" spans="1:1" ht="12.75" customHeight="1">
      <c r="A252" s="148"/>
    </row>
    <row r="253" spans="1:1" ht="12.75" customHeight="1">
      <c r="A253" s="148"/>
    </row>
    <row r="254" spans="1:1" ht="12.75" customHeight="1">
      <c r="A254" s="148"/>
    </row>
    <row r="255" spans="1:1" ht="12.75" customHeight="1">
      <c r="A255" s="148"/>
    </row>
    <row r="256" spans="1:1" ht="12.75" customHeight="1">
      <c r="A256" s="148"/>
    </row>
    <row r="257" spans="1:1" ht="12.75" customHeight="1">
      <c r="A257" s="148"/>
    </row>
    <row r="258" spans="1:1" ht="12.75" customHeight="1">
      <c r="A258" s="148"/>
    </row>
    <row r="259" spans="1:1" ht="12.75" customHeight="1">
      <c r="A259" s="148"/>
    </row>
    <row r="260" spans="1:1" ht="12.75" customHeight="1">
      <c r="A260" s="148"/>
    </row>
    <row r="261" spans="1:1" ht="12.75" customHeight="1">
      <c r="A261" s="148"/>
    </row>
    <row r="262" spans="1:1" ht="12.75" customHeight="1">
      <c r="A262" s="148"/>
    </row>
    <row r="263" spans="1:1" ht="12.75" customHeight="1">
      <c r="A263" s="148"/>
    </row>
    <row r="264" spans="1:1" ht="12.75" customHeight="1">
      <c r="A264" s="148"/>
    </row>
    <row r="265" spans="1:1" ht="12.75" customHeight="1">
      <c r="A265" s="148"/>
    </row>
    <row r="266" spans="1:1" ht="12.75" customHeight="1">
      <c r="A266" s="148"/>
    </row>
    <row r="267" spans="1:1" ht="12.75" customHeight="1">
      <c r="A267" s="148"/>
    </row>
    <row r="268" spans="1:1" ht="12.75" customHeight="1">
      <c r="A268" s="148"/>
    </row>
    <row r="269" spans="1:1" ht="12.75" customHeight="1">
      <c r="A269" s="148"/>
    </row>
    <row r="270" spans="1:1" ht="12.75" customHeight="1">
      <c r="A270" s="148"/>
    </row>
    <row r="271" spans="1:1" ht="12.75" customHeight="1">
      <c r="A271" s="148"/>
    </row>
    <row r="272" spans="1:1" ht="12.75" customHeight="1">
      <c r="A272" s="148"/>
    </row>
    <row r="273" spans="1:1" ht="12.75" customHeight="1">
      <c r="A273" s="148"/>
    </row>
    <row r="274" spans="1:1" ht="12.75" customHeight="1">
      <c r="A274" s="148"/>
    </row>
    <row r="275" spans="1:1" ht="12.75" customHeight="1">
      <c r="A275" s="148"/>
    </row>
    <row r="276" spans="1:1" ht="12.75" customHeight="1">
      <c r="A276" s="148"/>
    </row>
    <row r="277" spans="1:1" ht="12.75" customHeight="1">
      <c r="A277" s="148"/>
    </row>
    <row r="278" spans="1:1" ht="12.75" customHeight="1">
      <c r="A278" s="148"/>
    </row>
    <row r="279" spans="1:1" ht="12.75" customHeight="1">
      <c r="A279" s="148"/>
    </row>
    <row r="280" spans="1:1" ht="12.75" customHeight="1">
      <c r="A280" s="148"/>
    </row>
    <row r="281" spans="1:1" ht="12.75" customHeight="1">
      <c r="A281" s="148"/>
    </row>
    <row r="282" spans="1:1" ht="12.75" customHeight="1">
      <c r="A282" s="148"/>
    </row>
    <row r="283" spans="1:1" ht="12.75" customHeight="1">
      <c r="A283" s="148"/>
    </row>
    <row r="284" spans="1:1" ht="12.75" customHeight="1">
      <c r="A284" s="148"/>
    </row>
    <row r="285" spans="1:1" ht="12.75" customHeight="1">
      <c r="A285" s="148"/>
    </row>
    <row r="286" spans="1:1" ht="12.75" customHeight="1">
      <c r="A286" s="148"/>
    </row>
    <row r="287" spans="1:1" ht="12.75" customHeight="1">
      <c r="A287" s="148"/>
    </row>
    <row r="288" spans="1:1" ht="12.75" customHeight="1">
      <c r="A288" s="148"/>
    </row>
    <row r="289" spans="1:1" ht="12.75" customHeight="1">
      <c r="A289" s="148"/>
    </row>
    <row r="290" spans="1:1" ht="12.75" customHeight="1">
      <c r="A290" s="148"/>
    </row>
    <row r="291" spans="1:1" ht="12.75" customHeight="1">
      <c r="A291" s="148"/>
    </row>
    <row r="292" spans="1:1" ht="12.75" customHeight="1">
      <c r="A292" s="148"/>
    </row>
    <row r="293" spans="1:1" ht="12.75" customHeight="1">
      <c r="A293" s="148"/>
    </row>
    <row r="294" spans="1:1" ht="12.75" customHeight="1">
      <c r="A294" s="148"/>
    </row>
    <row r="295" spans="1:1" ht="12.75" customHeight="1">
      <c r="A295" s="148"/>
    </row>
    <row r="296" spans="1:1" ht="12.75" customHeight="1">
      <c r="A296" s="148"/>
    </row>
    <row r="297" spans="1:1" ht="12.75" customHeight="1">
      <c r="A297" s="148"/>
    </row>
    <row r="298" spans="1:1" ht="12.75" customHeight="1">
      <c r="A298" s="148"/>
    </row>
    <row r="299" spans="1:1" ht="12.75" customHeight="1">
      <c r="A299" s="148"/>
    </row>
    <row r="300" spans="1:1" ht="12.75" customHeight="1">
      <c r="A300" s="148"/>
    </row>
    <row r="301" spans="1:1" ht="12.75" customHeight="1">
      <c r="A301" s="148"/>
    </row>
    <row r="302" spans="1:1" ht="12.75" customHeight="1">
      <c r="A302" s="148"/>
    </row>
    <row r="303" spans="1:1" ht="12.75" customHeight="1">
      <c r="A303" s="148"/>
    </row>
    <row r="304" spans="1:1" ht="12.75" customHeight="1">
      <c r="A304" s="148"/>
    </row>
    <row r="305" spans="1:1" ht="12.75" customHeight="1">
      <c r="A305" s="148"/>
    </row>
    <row r="306" spans="1:1" ht="12.75" customHeight="1">
      <c r="A306" s="148"/>
    </row>
    <row r="307" spans="1:1" ht="12.75" customHeight="1">
      <c r="A307" s="148"/>
    </row>
    <row r="308" spans="1:1" ht="12.75" customHeight="1">
      <c r="A308" s="148"/>
    </row>
    <row r="309" spans="1:1" ht="12.75" customHeight="1">
      <c r="A309" s="148"/>
    </row>
    <row r="310" spans="1:1" ht="12.75" customHeight="1">
      <c r="A310" s="148"/>
    </row>
    <row r="311" spans="1:1" ht="12.75" customHeight="1">
      <c r="A311" s="148"/>
    </row>
    <row r="312" spans="1:1" ht="12.75" customHeight="1">
      <c r="A312" s="148"/>
    </row>
    <row r="313" spans="1:1" ht="12.75" customHeight="1">
      <c r="A313" s="148"/>
    </row>
    <row r="314" spans="1:1" ht="12.75" customHeight="1">
      <c r="A314" s="148"/>
    </row>
    <row r="315" spans="1:1" ht="12.75" customHeight="1">
      <c r="A315" s="148"/>
    </row>
    <row r="316" spans="1:1" ht="12.75" customHeight="1">
      <c r="A316" s="148"/>
    </row>
    <row r="317" spans="1:1" ht="12.75" customHeight="1">
      <c r="A317" s="148"/>
    </row>
    <row r="318" spans="1:1" ht="12.75" customHeight="1">
      <c r="A318" s="148"/>
    </row>
    <row r="319" spans="1:1" ht="12.75" customHeight="1">
      <c r="A319" s="148"/>
    </row>
    <row r="320" spans="1:1" ht="12.75" customHeight="1">
      <c r="A320" s="148"/>
    </row>
    <row r="321" spans="1:1" ht="12.75" customHeight="1">
      <c r="A321" s="148"/>
    </row>
    <row r="322" spans="1:1" ht="12.75" customHeight="1">
      <c r="A322" s="148"/>
    </row>
    <row r="323" spans="1:1" ht="12.75" customHeight="1">
      <c r="A323" s="148"/>
    </row>
    <row r="324" spans="1:1" ht="12.75" customHeight="1">
      <c r="A324" s="148"/>
    </row>
    <row r="325" spans="1:1" ht="12.75" customHeight="1">
      <c r="A325" s="148"/>
    </row>
    <row r="326" spans="1:1" ht="12.75" customHeight="1">
      <c r="A326" s="148"/>
    </row>
    <row r="327" spans="1:1" ht="12.75" customHeight="1">
      <c r="A327" s="148"/>
    </row>
    <row r="328" spans="1:1" ht="12.75" customHeight="1">
      <c r="A328" s="148"/>
    </row>
    <row r="329" spans="1:1" ht="12.75" customHeight="1">
      <c r="A329" s="148"/>
    </row>
    <row r="330" spans="1:1" ht="12.75" customHeight="1">
      <c r="A330" s="148"/>
    </row>
    <row r="331" spans="1:1" ht="12.75" customHeight="1">
      <c r="A331" s="148"/>
    </row>
    <row r="332" spans="1:1" ht="12.75" customHeight="1">
      <c r="A332" s="148"/>
    </row>
    <row r="333" spans="1:1" ht="12.75" customHeight="1">
      <c r="A333" s="148"/>
    </row>
    <row r="334" spans="1:1" ht="12.75" customHeight="1">
      <c r="A334" s="148"/>
    </row>
    <row r="335" spans="1:1" ht="12.75" customHeight="1">
      <c r="A335" s="148"/>
    </row>
    <row r="336" spans="1:1" ht="12.75" customHeight="1">
      <c r="A336" s="148"/>
    </row>
    <row r="337" spans="1:1" ht="12.75" customHeight="1">
      <c r="A337" s="148"/>
    </row>
    <row r="338" spans="1:1" ht="12.75" customHeight="1">
      <c r="A338" s="148"/>
    </row>
    <row r="339" spans="1:1" ht="12.75" customHeight="1">
      <c r="A339" s="148"/>
    </row>
    <row r="340" spans="1:1" ht="12.75" customHeight="1">
      <c r="A340" s="148"/>
    </row>
    <row r="341" spans="1:1" ht="12.75" customHeight="1">
      <c r="A341" s="148"/>
    </row>
    <row r="342" spans="1:1" ht="12.75" customHeight="1">
      <c r="A342" s="148"/>
    </row>
    <row r="343" spans="1:1" ht="12.75" customHeight="1">
      <c r="A343" s="148"/>
    </row>
    <row r="344" spans="1:1" ht="12.75" customHeight="1">
      <c r="A344" s="148"/>
    </row>
    <row r="345" spans="1:1" ht="12.75" customHeight="1">
      <c r="A345" s="148"/>
    </row>
    <row r="346" spans="1:1" ht="12.75" customHeight="1">
      <c r="A346" s="148"/>
    </row>
    <row r="347" spans="1:1" ht="12.75" customHeight="1">
      <c r="A347" s="148"/>
    </row>
    <row r="348" spans="1:1" ht="12.75" customHeight="1">
      <c r="A348" s="148"/>
    </row>
    <row r="349" spans="1:1" ht="12.75" customHeight="1">
      <c r="A349" s="148"/>
    </row>
    <row r="350" spans="1:1" ht="12.75" customHeight="1">
      <c r="A350" s="148"/>
    </row>
    <row r="351" spans="1:1" ht="12.75" customHeight="1">
      <c r="A351" s="148"/>
    </row>
    <row r="352" spans="1:1" ht="12.75" customHeight="1">
      <c r="A352" s="148"/>
    </row>
    <row r="353" spans="1:1" ht="12.75" customHeight="1">
      <c r="A353" s="148"/>
    </row>
    <row r="354" spans="1:1" ht="12.75" customHeight="1">
      <c r="A354" s="148"/>
    </row>
    <row r="355" spans="1:1" ht="12.75" customHeight="1">
      <c r="A355" s="148"/>
    </row>
    <row r="356" spans="1:1" ht="12.75" customHeight="1">
      <c r="A356" s="148"/>
    </row>
    <row r="357" spans="1:1" ht="12.75" customHeight="1">
      <c r="A357" s="148"/>
    </row>
    <row r="358" spans="1:1" ht="12.75" customHeight="1">
      <c r="A358" s="148"/>
    </row>
    <row r="359" spans="1:1" ht="12.75" customHeight="1">
      <c r="A359" s="148"/>
    </row>
    <row r="360" spans="1:1" ht="12.75" customHeight="1">
      <c r="A360" s="148"/>
    </row>
    <row r="361" spans="1:1" ht="12.75" customHeight="1">
      <c r="A361" s="148"/>
    </row>
    <row r="362" spans="1:1" ht="12.75" customHeight="1">
      <c r="A362" s="148"/>
    </row>
    <row r="363" spans="1:1" ht="12.75" customHeight="1">
      <c r="A363" s="148"/>
    </row>
    <row r="364" spans="1:1" ht="12.75" customHeight="1">
      <c r="A364" s="148"/>
    </row>
    <row r="365" spans="1:1" ht="12.75" customHeight="1">
      <c r="A365" s="148"/>
    </row>
    <row r="366" spans="1:1" ht="12.75" customHeight="1">
      <c r="A366" s="148"/>
    </row>
    <row r="367" spans="1:1" ht="12.75" customHeight="1">
      <c r="A367" s="148"/>
    </row>
    <row r="368" spans="1:1" ht="12.75" customHeight="1">
      <c r="A368" s="148"/>
    </row>
    <row r="369" spans="1:1" ht="12.75" customHeight="1">
      <c r="A369" s="148"/>
    </row>
    <row r="370" spans="1:1" ht="12.75" customHeight="1">
      <c r="A370" s="148"/>
    </row>
    <row r="371" spans="1:1" ht="12.75" customHeight="1">
      <c r="A371" s="148"/>
    </row>
    <row r="372" spans="1:1" ht="12.75" customHeight="1">
      <c r="A372" s="148"/>
    </row>
    <row r="373" spans="1:1" ht="12.75" customHeight="1">
      <c r="A373" s="148"/>
    </row>
    <row r="374" spans="1:1" ht="12.75" customHeight="1">
      <c r="A374" s="148"/>
    </row>
    <row r="375" spans="1:1" ht="12.75" customHeight="1">
      <c r="A375" s="148"/>
    </row>
    <row r="376" spans="1:1" ht="12.75" customHeight="1">
      <c r="A376" s="148"/>
    </row>
    <row r="377" spans="1:1" ht="12.75" customHeight="1">
      <c r="A377" s="148"/>
    </row>
    <row r="378" spans="1:1" ht="12.75" customHeight="1">
      <c r="A378" s="148"/>
    </row>
    <row r="379" spans="1:1" ht="12.75" customHeight="1">
      <c r="A379" s="148"/>
    </row>
    <row r="380" spans="1:1" ht="12.75" customHeight="1">
      <c r="A380" s="148"/>
    </row>
    <row r="381" spans="1:1" ht="12.75" customHeight="1">
      <c r="A381" s="148"/>
    </row>
    <row r="382" spans="1:1" ht="12.75" customHeight="1">
      <c r="A382" s="148"/>
    </row>
    <row r="383" spans="1:1" ht="12.75" customHeight="1">
      <c r="A383" s="148"/>
    </row>
    <row r="384" spans="1:1" ht="12.75" customHeight="1">
      <c r="A384" s="148"/>
    </row>
    <row r="385" spans="1:1" ht="12.75" customHeight="1">
      <c r="A385" s="148"/>
    </row>
    <row r="386" spans="1:1" ht="12.75" customHeight="1">
      <c r="A386" s="148"/>
    </row>
    <row r="387" spans="1:1" ht="12.75" customHeight="1">
      <c r="A387" s="148"/>
    </row>
    <row r="388" spans="1:1" ht="12.75" customHeight="1">
      <c r="A388" s="148"/>
    </row>
    <row r="389" spans="1:1" ht="12.75" customHeight="1">
      <c r="A389" s="148"/>
    </row>
    <row r="390" spans="1:1" ht="12.75" customHeight="1">
      <c r="A390" s="148"/>
    </row>
    <row r="391" spans="1:1" ht="12.75" customHeight="1">
      <c r="A391" s="148"/>
    </row>
    <row r="392" spans="1:1" ht="12.75" customHeight="1">
      <c r="A392" s="148"/>
    </row>
    <row r="393" spans="1:1" ht="12.75" customHeight="1">
      <c r="A393" s="148"/>
    </row>
    <row r="394" spans="1:1" ht="12.75" customHeight="1">
      <c r="A394" s="148"/>
    </row>
    <row r="395" spans="1:1" ht="12.75" customHeight="1">
      <c r="A395" s="148"/>
    </row>
    <row r="396" spans="1:1" ht="12.75" customHeight="1">
      <c r="A396" s="148"/>
    </row>
    <row r="397" spans="1:1" ht="12.75" customHeight="1">
      <c r="A397" s="148"/>
    </row>
    <row r="398" spans="1:1" ht="12.75" customHeight="1">
      <c r="A398" s="148"/>
    </row>
    <row r="399" spans="1:1" ht="12.75" customHeight="1">
      <c r="A399" s="148"/>
    </row>
    <row r="400" spans="1:1" ht="12.75" customHeight="1">
      <c r="A400" s="148"/>
    </row>
    <row r="401" spans="1:1" ht="12.75" customHeight="1">
      <c r="A401" s="148"/>
    </row>
    <row r="402" spans="1:1" ht="12.75" customHeight="1">
      <c r="A402" s="148"/>
    </row>
    <row r="403" spans="1:1" ht="12.75" customHeight="1">
      <c r="A403" s="148"/>
    </row>
    <row r="404" spans="1:1" ht="12.75" customHeight="1">
      <c r="A404" s="148"/>
    </row>
    <row r="405" spans="1:1" ht="12.75" customHeight="1">
      <c r="A405" s="148"/>
    </row>
    <row r="406" spans="1:1" ht="12.75" customHeight="1">
      <c r="A406" s="148"/>
    </row>
    <row r="407" spans="1:1" ht="12.75" customHeight="1">
      <c r="A407" s="148"/>
    </row>
    <row r="408" spans="1:1" ht="12.75" customHeight="1">
      <c r="A408" s="148"/>
    </row>
    <row r="409" spans="1:1" ht="12.75" customHeight="1">
      <c r="A409" s="148"/>
    </row>
    <row r="410" spans="1:1" ht="12.75" customHeight="1">
      <c r="A410" s="148"/>
    </row>
    <row r="411" spans="1:1" ht="12.75" customHeight="1">
      <c r="A411" s="148"/>
    </row>
    <row r="412" spans="1:1" ht="12.75" customHeight="1">
      <c r="A412" s="148"/>
    </row>
    <row r="413" spans="1:1" ht="12.75" customHeight="1">
      <c r="A413" s="148"/>
    </row>
    <row r="414" spans="1:1" ht="12.75" customHeight="1">
      <c r="A414" s="148"/>
    </row>
    <row r="415" spans="1:1" ht="12.75" customHeight="1">
      <c r="A415" s="148"/>
    </row>
    <row r="416" spans="1:1" ht="12.75" customHeight="1">
      <c r="A416" s="148"/>
    </row>
    <row r="417" spans="1:1" ht="12.75" customHeight="1">
      <c r="A417" s="148"/>
    </row>
    <row r="418" spans="1:1" ht="12.75" customHeight="1">
      <c r="A418" s="148"/>
    </row>
    <row r="419" spans="1:1" ht="12.75" customHeight="1">
      <c r="A419" s="148"/>
    </row>
    <row r="420" spans="1:1" ht="12.75" customHeight="1">
      <c r="A420" s="148"/>
    </row>
    <row r="421" spans="1:1" ht="12.75" customHeight="1">
      <c r="A421" s="148"/>
    </row>
    <row r="422" spans="1:1" ht="12.75" customHeight="1">
      <c r="A422" s="148"/>
    </row>
    <row r="423" spans="1:1" ht="12.75" customHeight="1">
      <c r="A423" s="148"/>
    </row>
    <row r="424" spans="1:1" ht="12.75" customHeight="1">
      <c r="A424" s="148"/>
    </row>
    <row r="425" spans="1:1" ht="12.75" customHeight="1">
      <c r="A425" s="148"/>
    </row>
    <row r="426" spans="1:1" ht="12.75" customHeight="1">
      <c r="A426" s="148"/>
    </row>
    <row r="427" spans="1:1" ht="12.75" customHeight="1">
      <c r="A427" s="148"/>
    </row>
    <row r="428" spans="1:1" ht="12.75" customHeight="1">
      <c r="A428" s="148"/>
    </row>
    <row r="429" spans="1:1" ht="12.75" customHeight="1">
      <c r="A429" s="148"/>
    </row>
    <row r="430" spans="1:1" ht="12.75" customHeight="1">
      <c r="A430" s="148"/>
    </row>
    <row r="431" spans="1:1" ht="12.75" customHeight="1">
      <c r="A431" s="148"/>
    </row>
    <row r="432" spans="1:1" ht="12.75" customHeight="1">
      <c r="A432" s="148"/>
    </row>
    <row r="433" spans="1:1" ht="12.75" customHeight="1">
      <c r="A433" s="148"/>
    </row>
    <row r="434" spans="1:1" ht="12.75" customHeight="1">
      <c r="A434" s="148"/>
    </row>
    <row r="435" spans="1:1" ht="12.75" customHeight="1">
      <c r="A435" s="148"/>
    </row>
    <row r="436" spans="1:1" ht="12.75" customHeight="1">
      <c r="A436" s="148"/>
    </row>
    <row r="437" spans="1:1" ht="12.75" customHeight="1">
      <c r="A437" s="148"/>
    </row>
    <row r="438" spans="1:1" ht="12.75" customHeight="1">
      <c r="A438" s="148"/>
    </row>
    <row r="439" spans="1:1" ht="12.75" customHeight="1">
      <c r="A439" s="148"/>
    </row>
    <row r="440" spans="1:1" ht="12.75" customHeight="1">
      <c r="A440" s="148"/>
    </row>
    <row r="441" spans="1:1" ht="12.75" customHeight="1">
      <c r="A441" s="148"/>
    </row>
    <row r="442" spans="1:1" ht="12.75" customHeight="1">
      <c r="A442" s="148"/>
    </row>
    <row r="443" spans="1:1" ht="12.75" customHeight="1">
      <c r="A443" s="148"/>
    </row>
    <row r="444" spans="1:1" ht="12.75" customHeight="1">
      <c r="A444" s="148"/>
    </row>
    <row r="445" spans="1:1" ht="12.75" customHeight="1">
      <c r="A445" s="148"/>
    </row>
    <row r="446" spans="1:1" ht="12.75" customHeight="1">
      <c r="A446" s="148"/>
    </row>
    <row r="447" spans="1:1" ht="12.75" customHeight="1">
      <c r="A447" s="148"/>
    </row>
    <row r="448" spans="1:1" ht="12.75" customHeight="1">
      <c r="A448" s="148"/>
    </row>
    <row r="449" spans="1:1" ht="12.75" customHeight="1">
      <c r="A449" s="148"/>
    </row>
    <row r="450" spans="1:1" ht="12.75" customHeight="1">
      <c r="A450" s="148"/>
    </row>
    <row r="451" spans="1:1" ht="12.75" customHeight="1">
      <c r="A451" s="148"/>
    </row>
    <row r="452" spans="1:1" ht="12.75" customHeight="1">
      <c r="A452" s="148"/>
    </row>
    <row r="453" spans="1:1" ht="12.75" customHeight="1">
      <c r="A453" s="148"/>
    </row>
    <row r="454" spans="1:1" ht="12.75" customHeight="1">
      <c r="A454" s="148"/>
    </row>
    <row r="455" spans="1:1" ht="12.75" customHeight="1">
      <c r="A455" s="148"/>
    </row>
    <row r="456" spans="1:1" ht="12.75" customHeight="1">
      <c r="A456" s="148"/>
    </row>
    <row r="457" spans="1:1" ht="12.75" customHeight="1">
      <c r="A457" s="148"/>
    </row>
    <row r="458" spans="1:1" ht="12.75" customHeight="1">
      <c r="A458" s="148"/>
    </row>
    <row r="459" spans="1:1" ht="12.75" customHeight="1">
      <c r="A459" s="148"/>
    </row>
    <row r="460" spans="1:1" ht="12.75" customHeight="1">
      <c r="A460" s="148"/>
    </row>
    <row r="461" spans="1:1" ht="12.75" customHeight="1">
      <c r="A461" s="148"/>
    </row>
    <row r="462" spans="1:1" ht="12.75" customHeight="1">
      <c r="A462" s="148"/>
    </row>
    <row r="463" spans="1:1" ht="12.75" customHeight="1">
      <c r="A463" s="148"/>
    </row>
    <row r="464" spans="1:1" ht="12.75" customHeight="1">
      <c r="A464" s="148"/>
    </row>
    <row r="465" spans="1:1" ht="12.75" customHeight="1">
      <c r="A465" s="148"/>
    </row>
    <row r="466" spans="1:1" ht="12.75" customHeight="1">
      <c r="A466" s="148"/>
    </row>
    <row r="467" spans="1:1" ht="12.75" customHeight="1">
      <c r="A467" s="148"/>
    </row>
    <row r="468" spans="1:1" ht="12.75" customHeight="1">
      <c r="A468" s="148"/>
    </row>
    <row r="469" spans="1:1" ht="12.75" customHeight="1">
      <c r="A469" s="148"/>
    </row>
    <row r="470" spans="1:1" ht="12.75" customHeight="1">
      <c r="A470" s="148"/>
    </row>
    <row r="471" spans="1:1" ht="12.75" customHeight="1">
      <c r="A471" s="148"/>
    </row>
    <row r="472" spans="1:1" ht="12.75" customHeight="1">
      <c r="A472" s="148"/>
    </row>
    <row r="473" spans="1:1" ht="12.75" customHeight="1">
      <c r="A473" s="148"/>
    </row>
    <row r="474" spans="1:1" ht="12.75" customHeight="1">
      <c r="A474" s="148"/>
    </row>
    <row r="475" spans="1:1" ht="12.75" customHeight="1">
      <c r="A475" s="148"/>
    </row>
    <row r="476" spans="1:1" ht="12.75" customHeight="1">
      <c r="A476" s="148"/>
    </row>
    <row r="477" spans="1:1" ht="12.75" customHeight="1">
      <c r="A477" s="148"/>
    </row>
    <row r="478" spans="1:1" ht="12.75" customHeight="1">
      <c r="A478" s="148"/>
    </row>
    <row r="479" spans="1:1" ht="12.75" customHeight="1">
      <c r="A479" s="148"/>
    </row>
    <row r="480" spans="1:1" ht="12.75" customHeight="1">
      <c r="A480" s="148"/>
    </row>
    <row r="481" spans="1:1" ht="12.75" customHeight="1">
      <c r="A481" s="148"/>
    </row>
    <row r="482" spans="1:1" ht="12.75" customHeight="1">
      <c r="A482" s="148"/>
    </row>
    <row r="483" spans="1:1" ht="12.75" customHeight="1">
      <c r="A483" s="148"/>
    </row>
    <row r="484" spans="1:1" ht="12.75" customHeight="1">
      <c r="A484" s="148"/>
    </row>
    <row r="485" spans="1:1" ht="12.75" customHeight="1">
      <c r="A485" s="148"/>
    </row>
    <row r="486" spans="1:1" ht="12.75" customHeight="1">
      <c r="A486" s="148"/>
    </row>
    <row r="487" spans="1:1" ht="12.75" customHeight="1">
      <c r="A487" s="148"/>
    </row>
    <row r="488" spans="1:1" ht="12.75" customHeight="1">
      <c r="A488" s="148"/>
    </row>
    <row r="489" spans="1:1" ht="12.75" customHeight="1">
      <c r="A489" s="148"/>
    </row>
    <row r="490" spans="1:1" ht="12.75" customHeight="1">
      <c r="A490" s="148"/>
    </row>
    <row r="491" spans="1:1" ht="12.75" customHeight="1">
      <c r="A491" s="148"/>
    </row>
    <row r="492" spans="1:1" ht="12.75" customHeight="1">
      <c r="A492" s="148"/>
    </row>
    <row r="493" spans="1:1" ht="12.75" customHeight="1">
      <c r="A493" s="148"/>
    </row>
    <row r="494" spans="1:1" ht="12.75" customHeight="1">
      <c r="A494" s="148"/>
    </row>
    <row r="495" spans="1:1" ht="12.75" customHeight="1">
      <c r="A495" s="148"/>
    </row>
    <row r="496" spans="1:1" ht="12.75" customHeight="1">
      <c r="A496" s="148"/>
    </row>
    <row r="497" spans="1:1" ht="12.75" customHeight="1">
      <c r="A497" s="148"/>
    </row>
    <row r="498" spans="1:1" ht="12.75" customHeight="1">
      <c r="A498" s="148"/>
    </row>
    <row r="499" spans="1:1" ht="12.75" customHeight="1">
      <c r="A499" s="148"/>
    </row>
    <row r="500" spans="1:1" ht="12.75" customHeight="1">
      <c r="A500" s="148"/>
    </row>
    <row r="501" spans="1:1" ht="12.75" customHeight="1">
      <c r="A501" s="148"/>
    </row>
    <row r="502" spans="1:1" ht="12.75" customHeight="1">
      <c r="A502" s="148"/>
    </row>
    <row r="503" spans="1:1" ht="12.75" customHeight="1">
      <c r="A503" s="148"/>
    </row>
    <row r="504" spans="1:1" ht="12.75" customHeight="1">
      <c r="A504" s="148"/>
    </row>
    <row r="505" spans="1:1" ht="12.75" customHeight="1">
      <c r="A505" s="148"/>
    </row>
    <row r="506" spans="1:1" ht="12.75" customHeight="1">
      <c r="A506" s="148"/>
    </row>
    <row r="507" spans="1:1" ht="12.75" customHeight="1">
      <c r="A507" s="148"/>
    </row>
    <row r="508" spans="1:1" ht="12.75" customHeight="1">
      <c r="A508" s="148"/>
    </row>
    <row r="509" spans="1:1" ht="12.75" customHeight="1">
      <c r="A509" s="148"/>
    </row>
    <row r="510" spans="1:1" ht="12.75" customHeight="1">
      <c r="A510" s="148"/>
    </row>
    <row r="511" spans="1:1" ht="12.75" customHeight="1">
      <c r="A511" s="148"/>
    </row>
    <row r="512" spans="1:1" ht="12.75" customHeight="1">
      <c r="A512" s="148"/>
    </row>
    <row r="513" spans="1:1" ht="12.75" customHeight="1">
      <c r="A513" s="148"/>
    </row>
    <row r="514" spans="1:1" ht="12.75" customHeight="1">
      <c r="A514" s="148"/>
    </row>
    <row r="515" spans="1:1" ht="12.75" customHeight="1">
      <c r="A515" s="148"/>
    </row>
    <row r="516" spans="1:1" ht="12.75" customHeight="1">
      <c r="A516" s="148"/>
    </row>
    <row r="517" spans="1:1" ht="12.75" customHeight="1">
      <c r="A517" s="148"/>
    </row>
    <row r="518" spans="1:1" ht="12.75" customHeight="1">
      <c r="A518" s="148"/>
    </row>
    <row r="519" spans="1:1" ht="12.75" customHeight="1">
      <c r="A519" s="148"/>
    </row>
    <row r="520" spans="1:1" ht="12.75" customHeight="1">
      <c r="A520" s="148"/>
    </row>
    <row r="521" spans="1:1" ht="12.75" customHeight="1">
      <c r="A521" s="148"/>
    </row>
    <row r="522" spans="1:1" ht="12.75" customHeight="1">
      <c r="A522" s="148"/>
    </row>
    <row r="523" spans="1:1" ht="12.75" customHeight="1">
      <c r="A523" s="148"/>
    </row>
    <row r="524" spans="1:1" ht="12.75" customHeight="1">
      <c r="A524" s="148"/>
    </row>
    <row r="525" spans="1:1" ht="12.75" customHeight="1">
      <c r="A525" s="148"/>
    </row>
    <row r="526" spans="1:1" ht="12.75" customHeight="1">
      <c r="A526" s="148"/>
    </row>
    <row r="527" spans="1:1" ht="12.75" customHeight="1">
      <c r="A527" s="148"/>
    </row>
    <row r="528" spans="1:1" ht="12.75" customHeight="1">
      <c r="A528" s="148"/>
    </row>
    <row r="529" spans="1:1" ht="12.75" customHeight="1">
      <c r="A529" s="148"/>
    </row>
    <row r="530" spans="1:1" ht="12.75" customHeight="1">
      <c r="A530" s="148"/>
    </row>
    <row r="531" spans="1:1" ht="12.75" customHeight="1">
      <c r="A531" s="148"/>
    </row>
    <row r="532" spans="1:1" ht="12.75" customHeight="1">
      <c r="A532" s="148"/>
    </row>
    <row r="533" spans="1:1" ht="12.75" customHeight="1">
      <c r="A533" s="148"/>
    </row>
    <row r="534" spans="1:1" ht="12.75" customHeight="1">
      <c r="A534" s="148"/>
    </row>
    <row r="535" spans="1:1" ht="12.75" customHeight="1">
      <c r="A535" s="148"/>
    </row>
    <row r="536" spans="1:1" ht="12.75" customHeight="1">
      <c r="A536" s="148"/>
    </row>
    <row r="537" spans="1:1" ht="12.75" customHeight="1">
      <c r="A537" s="148"/>
    </row>
    <row r="538" spans="1:1" ht="12.75" customHeight="1">
      <c r="A538" s="148"/>
    </row>
    <row r="539" spans="1:1" ht="12.75" customHeight="1">
      <c r="A539" s="148"/>
    </row>
    <row r="540" spans="1:1" ht="12.75" customHeight="1">
      <c r="A540" s="148"/>
    </row>
    <row r="541" spans="1:1" ht="12.75" customHeight="1">
      <c r="A541" s="148"/>
    </row>
    <row r="542" spans="1:1" ht="12.75" customHeight="1">
      <c r="A542" s="148"/>
    </row>
    <row r="543" spans="1:1" ht="12.75" customHeight="1">
      <c r="A543" s="148"/>
    </row>
    <row r="544" spans="1:1" ht="12.75" customHeight="1">
      <c r="A544" s="148"/>
    </row>
    <row r="545" spans="1:1" ht="12.75" customHeight="1">
      <c r="A545" s="148"/>
    </row>
    <row r="546" spans="1:1" ht="12.75" customHeight="1">
      <c r="A546" s="148"/>
    </row>
    <row r="547" spans="1:1" ht="12.75" customHeight="1">
      <c r="A547" s="148"/>
    </row>
    <row r="548" spans="1:1" ht="12.75" customHeight="1">
      <c r="A548" s="148"/>
    </row>
    <row r="549" spans="1:1" ht="12.75" customHeight="1">
      <c r="A549" s="148"/>
    </row>
    <row r="550" spans="1:1" ht="12.75" customHeight="1">
      <c r="A550" s="148"/>
    </row>
    <row r="551" spans="1:1" ht="12.75" customHeight="1">
      <c r="A551" s="148"/>
    </row>
    <row r="552" spans="1:1" ht="12.75" customHeight="1">
      <c r="A552" s="148"/>
    </row>
    <row r="553" spans="1:1" ht="12.75" customHeight="1">
      <c r="A553" s="148"/>
    </row>
    <row r="554" spans="1:1" ht="12.75" customHeight="1">
      <c r="A554" s="148"/>
    </row>
    <row r="555" spans="1:1" ht="12.75" customHeight="1">
      <c r="A555" s="148"/>
    </row>
    <row r="556" spans="1:1" ht="12.75" customHeight="1">
      <c r="A556" s="148"/>
    </row>
    <row r="557" spans="1:1" ht="12.75" customHeight="1">
      <c r="A557" s="148"/>
    </row>
    <row r="558" spans="1:1" ht="12.75" customHeight="1">
      <c r="A558" s="148"/>
    </row>
    <row r="559" spans="1:1" ht="12.75" customHeight="1">
      <c r="A559" s="148"/>
    </row>
    <row r="560" spans="1:1" ht="12.75" customHeight="1">
      <c r="A560" s="148"/>
    </row>
    <row r="561" spans="1:1" ht="12.75" customHeight="1">
      <c r="A561" s="148"/>
    </row>
    <row r="562" spans="1:1" ht="12.75" customHeight="1">
      <c r="A562" s="148"/>
    </row>
    <row r="563" spans="1:1" ht="12.75" customHeight="1">
      <c r="A563" s="148"/>
    </row>
    <row r="564" spans="1:1" ht="12.75" customHeight="1">
      <c r="A564" s="148"/>
    </row>
    <row r="565" spans="1:1" ht="12.75" customHeight="1">
      <c r="A565" s="148"/>
    </row>
    <row r="566" spans="1:1" ht="12.75" customHeight="1">
      <c r="A566" s="148"/>
    </row>
    <row r="567" spans="1:1" ht="12.75" customHeight="1">
      <c r="A567" s="148"/>
    </row>
    <row r="568" spans="1:1" ht="12.75" customHeight="1">
      <c r="A568" s="148"/>
    </row>
    <row r="569" spans="1:1" ht="12.75" customHeight="1">
      <c r="A569" s="148"/>
    </row>
    <row r="570" spans="1:1" ht="12.75" customHeight="1">
      <c r="A570" s="148"/>
    </row>
    <row r="571" spans="1:1" ht="12.75" customHeight="1">
      <c r="A571" s="148"/>
    </row>
    <row r="572" spans="1:1" ht="12.75" customHeight="1">
      <c r="A572" s="148"/>
    </row>
    <row r="573" spans="1:1" ht="12.75" customHeight="1">
      <c r="A573" s="148"/>
    </row>
    <row r="574" spans="1:1" ht="12.75" customHeight="1">
      <c r="A574" s="148"/>
    </row>
    <row r="575" spans="1:1" ht="12.75" customHeight="1">
      <c r="A575" s="148"/>
    </row>
    <row r="576" spans="1:1" ht="12.75" customHeight="1">
      <c r="A576" s="148"/>
    </row>
    <row r="577" spans="1:1" ht="12.75" customHeight="1">
      <c r="A577" s="148"/>
    </row>
    <row r="578" spans="1:1" ht="12.75" customHeight="1">
      <c r="A578" s="148"/>
    </row>
    <row r="579" spans="1:1" ht="12.75" customHeight="1">
      <c r="A579" s="148"/>
    </row>
    <row r="580" spans="1:1" ht="12.75" customHeight="1">
      <c r="A580" s="148"/>
    </row>
    <row r="581" spans="1:1" ht="12.75" customHeight="1">
      <c r="A581" s="148"/>
    </row>
    <row r="582" spans="1:1" ht="12.75" customHeight="1">
      <c r="A582" s="148"/>
    </row>
    <row r="583" spans="1:1" ht="12.75" customHeight="1">
      <c r="A583" s="148"/>
    </row>
    <row r="584" spans="1:1" ht="12.75" customHeight="1">
      <c r="A584" s="148"/>
    </row>
    <row r="585" spans="1:1" ht="12.75" customHeight="1">
      <c r="A585" s="148"/>
    </row>
    <row r="586" spans="1:1" ht="12.75" customHeight="1">
      <c r="A586" s="148"/>
    </row>
    <row r="587" spans="1:1" ht="12.75" customHeight="1">
      <c r="A587" s="148"/>
    </row>
    <row r="588" spans="1:1" ht="12.75" customHeight="1">
      <c r="A588" s="148"/>
    </row>
    <row r="589" spans="1:1" ht="12.75" customHeight="1">
      <c r="A589" s="148"/>
    </row>
    <row r="590" spans="1:1" ht="12.75" customHeight="1">
      <c r="A590" s="148"/>
    </row>
    <row r="591" spans="1:1" ht="12.75" customHeight="1">
      <c r="A591" s="148"/>
    </row>
    <row r="592" spans="1:1" ht="12.75" customHeight="1">
      <c r="A592" s="148"/>
    </row>
    <row r="593" spans="1:1" ht="12.75" customHeight="1">
      <c r="A593" s="148"/>
    </row>
    <row r="594" spans="1:1" ht="12.75" customHeight="1">
      <c r="A594" s="148"/>
    </row>
    <row r="595" spans="1:1" ht="12.75" customHeight="1">
      <c r="A595" s="148"/>
    </row>
    <row r="596" spans="1:1" ht="12.75" customHeight="1">
      <c r="A596" s="148"/>
    </row>
    <row r="597" spans="1:1" ht="12.75" customHeight="1">
      <c r="A597" s="148"/>
    </row>
    <row r="598" spans="1:1" ht="12.75" customHeight="1">
      <c r="A598" s="148"/>
    </row>
    <row r="599" spans="1:1" ht="12.75" customHeight="1">
      <c r="A599" s="148"/>
    </row>
    <row r="600" spans="1:1" ht="12.75" customHeight="1">
      <c r="A600" s="148"/>
    </row>
    <row r="601" spans="1:1" ht="12.75" customHeight="1">
      <c r="A601" s="148"/>
    </row>
    <row r="602" spans="1:1" ht="12.75" customHeight="1">
      <c r="A602" s="148"/>
    </row>
    <row r="603" spans="1:1" ht="12.75" customHeight="1">
      <c r="A603" s="148"/>
    </row>
    <row r="604" spans="1:1" ht="12.75" customHeight="1">
      <c r="A604" s="148"/>
    </row>
    <row r="605" spans="1:1" ht="12.75" customHeight="1">
      <c r="A605" s="148"/>
    </row>
    <row r="606" spans="1:1" ht="12.75" customHeight="1">
      <c r="A606" s="148"/>
    </row>
    <row r="607" spans="1:1" ht="12.75" customHeight="1">
      <c r="A607" s="148"/>
    </row>
    <row r="608" spans="1:1" ht="12.75" customHeight="1">
      <c r="A608" s="148"/>
    </row>
    <row r="609" spans="1:1" ht="12.75" customHeight="1">
      <c r="A609" s="148"/>
    </row>
    <row r="610" spans="1:1" ht="12.75" customHeight="1">
      <c r="A610" s="148"/>
    </row>
    <row r="611" spans="1:1" ht="12.75" customHeight="1">
      <c r="A611" s="148"/>
    </row>
    <row r="612" spans="1:1" ht="12.75" customHeight="1">
      <c r="A612" s="148"/>
    </row>
    <row r="613" spans="1:1" ht="12.75" customHeight="1">
      <c r="A613" s="148"/>
    </row>
    <row r="614" spans="1:1" ht="12.75" customHeight="1">
      <c r="A614" s="148"/>
    </row>
    <row r="615" spans="1:1" ht="12.75" customHeight="1">
      <c r="A615" s="148"/>
    </row>
    <row r="616" spans="1:1" ht="12.75" customHeight="1">
      <c r="A616" s="148"/>
    </row>
    <row r="617" spans="1:1" ht="12.75" customHeight="1">
      <c r="A617" s="148"/>
    </row>
    <row r="618" spans="1:1" ht="12.75" customHeight="1">
      <c r="A618" s="148"/>
    </row>
    <row r="619" spans="1:1" ht="12.75" customHeight="1">
      <c r="A619" s="148"/>
    </row>
    <row r="620" spans="1:1" ht="12.75" customHeight="1">
      <c r="A620" s="148"/>
    </row>
    <row r="621" spans="1:1" ht="12.75" customHeight="1">
      <c r="A621" s="148"/>
    </row>
    <row r="622" spans="1:1" ht="12.75" customHeight="1">
      <c r="A622" s="148"/>
    </row>
    <row r="623" spans="1:1" ht="12.75" customHeight="1">
      <c r="A623" s="148"/>
    </row>
    <row r="624" spans="1:1" ht="12.75" customHeight="1">
      <c r="A624" s="148"/>
    </row>
    <row r="625" spans="1:1" ht="12.75" customHeight="1">
      <c r="A625" s="148"/>
    </row>
    <row r="626" spans="1:1" ht="12.75" customHeight="1">
      <c r="A626" s="148"/>
    </row>
    <row r="627" spans="1:1" ht="12.75" customHeight="1">
      <c r="A627" s="148"/>
    </row>
    <row r="628" spans="1:1" ht="12.75" customHeight="1">
      <c r="A628" s="148"/>
    </row>
    <row r="629" spans="1:1" ht="12.75" customHeight="1">
      <c r="A629" s="148"/>
    </row>
    <row r="630" spans="1:1" ht="12.75" customHeight="1">
      <c r="A630" s="148"/>
    </row>
    <row r="631" spans="1:1" ht="12.75" customHeight="1">
      <c r="A631" s="148"/>
    </row>
    <row r="632" spans="1:1" ht="12.75" customHeight="1">
      <c r="A632" s="148"/>
    </row>
    <row r="633" spans="1:1" ht="12.75" customHeight="1">
      <c r="A633" s="148"/>
    </row>
    <row r="634" spans="1:1" ht="12.75" customHeight="1">
      <c r="A634" s="148"/>
    </row>
    <row r="635" spans="1:1" ht="12.75" customHeight="1">
      <c r="A635" s="148"/>
    </row>
    <row r="636" spans="1:1" ht="12.75" customHeight="1">
      <c r="A636" s="148"/>
    </row>
    <row r="637" spans="1:1" ht="12.75" customHeight="1">
      <c r="A637" s="148"/>
    </row>
    <row r="638" spans="1:1" ht="12.75" customHeight="1">
      <c r="A638" s="148"/>
    </row>
    <row r="639" spans="1:1" ht="12.75" customHeight="1">
      <c r="A639" s="148"/>
    </row>
    <row r="640" spans="1:1" ht="12.75" customHeight="1">
      <c r="A640" s="148"/>
    </row>
    <row r="641" spans="1:1" ht="12.75" customHeight="1">
      <c r="A641" s="148"/>
    </row>
    <row r="642" spans="1:1" ht="12.75" customHeight="1">
      <c r="A642" s="148"/>
    </row>
    <row r="643" spans="1:1" ht="12.75" customHeight="1">
      <c r="A643" s="148"/>
    </row>
    <row r="644" spans="1:1" ht="12.75" customHeight="1">
      <c r="A644" s="148"/>
    </row>
    <row r="645" spans="1:1" ht="12.75" customHeight="1">
      <c r="A645" s="148"/>
    </row>
    <row r="646" spans="1:1" ht="12.75" customHeight="1">
      <c r="A646" s="148"/>
    </row>
    <row r="647" spans="1:1" ht="12.75" customHeight="1">
      <c r="A647" s="148"/>
    </row>
    <row r="648" spans="1:1" ht="12.75" customHeight="1">
      <c r="A648" s="148"/>
    </row>
    <row r="649" spans="1:1" ht="12.75" customHeight="1">
      <c r="A649" s="148"/>
    </row>
    <row r="650" spans="1:1" ht="12.75" customHeight="1">
      <c r="A650" s="148"/>
    </row>
    <row r="651" spans="1:1" ht="12.75" customHeight="1">
      <c r="A651" s="148"/>
    </row>
    <row r="652" spans="1:1" ht="12.75" customHeight="1">
      <c r="A652" s="148"/>
    </row>
    <row r="653" spans="1:1" ht="12.75" customHeight="1">
      <c r="A653" s="148"/>
    </row>
    <row r="654" spans="1:1" ht="12.75" customHeight="1">
      <c r="A654" s="148"/>
    </row>
    <row r="655" spans="1:1" ht="12.75" customHeight="1">
      <c r="A655" s="148"/>
    </row>
    <row r="656" spans="1:1" ht="12.75" customHeight="1">
      <c r="A656" s="148"/>
    </row>
    <row r="657" spans="1:1" ht="12.75" customHeight="1">
      <c r="A657" s="148"/>
    </row>
    <row r="658" spans="1:1" ht="12.75" customHeight="1">
      <c r="A658" s="148"/>
    </row>
    <row r="659" spans="1:1" ht="12.75" customHeight="1">
      <c r="A659" s="148"/>
    </row>
    <row r="660" spans="1:1" ht="12.75" customHeight="1">
      <c r="A660" s="148"/>
    </row>
    <row r="661" spans="1:1" ht="12.75" customHeight="1">
      <c r="A661" s="148"/>
    </row>
    <row r="662" spans="1:1" ht="12.75" customHeight="1">
      <c r="A662" s="148"/>
    </row>
    <row r="663" spans="1:1" ht="12.75" customHeight="1">
      <c r="A663" s="148"/>
    </row>
    <row r="664" spans="1:1" ht="12.75" customHeight="1">
      <c r="A664" s="148"/>
    </row>
    <row r="665" spans="1:1" ht="12.75" customHeight="1">
      <c r="A665" s="148"/>
    </row>
    <row r="666" spans="1:1" ht="12.75" customHeight="1">
      <c r="A666" s="148"/>
    </row>
    <row r="667" spans="1:1" ht="12.75" customHeight="1">
      <c r="A667" s="148"/>
    </row>
    <row r="668" spans="1:1" ht="12.75" customHeight="1">
      <c r="A668" s="148"/>
    </row>
    <row r="669" spans="1:1" ht="12.75" customHeight="1">
      <c r="A669" s="148"/>
    </row>
    <row r="670" spans="1:1" ht="12.75" customHeight="1">
      <c r="A670" s="148"/>
    </row>
    <row r="671" spans="1:1" ht="12.75" customHeight="1">
      <c r="A671" s="148"/>
    </row>
    <row r="672" spans="1:1" ht="12.75" customHeight="1">
      <c r="A672" s="148"/>
    </row>
    <row r="673" spans="1:1" ht="12.75" customHeight="1">
      <c r="A673" s="148"/>
    </row>
    <row r="674" spans="1:1" ht="12.75" customHeight="1">
      <c r="A674" s="148"/>
    </row>
    <row r="675" spans="1:1" ht="12.75" customHeight="1">
      <c r="A675" s="148"/>
    </row>
    <row r="676" spans="1:1" ht="12.75" customHeight="1">
      <c r="A676" s="148"/>
    </row>
    <row r="677" spans="1:1" ht="12.75" customHeight="1">
      <c r="A677" s="148"/>
    </row>
    <row r="678" spans="1:1" ht="12.75" customHeight="1">
      <c r="A678" s="148"/>
    </row>
    <row r="679" spans="1:1" ht="12.75" customHeight="1">
      <c r="A679" s="148"/>
    </row>
    <row r="680" spans="1:1" ht="12.75" customHeight="1">
      <c r="A680" s="148"/>
    </row>
    <row r="681" spans="1:1" ht="12.75" customHeight="1">
      <c r="A681" s="148"/>
    </row>
    <row r="682" spans="1:1" ht="12.75" customHeight="1">
      <c r="A682" s="148"/>
    </row>
    <row r="683" spans="1:1" ht="12.75" customHeight="1">
      <c r="A683" s="148"/>
    </row>
    <row r="684" spans="1:1" ht="12.75" customHeight="1">
      <c r="A684" s="148"/>
    </row>
    <row r="685" spans="1:1" ht="12.75" customHeight="1">
      <c r="A685" s="148"/>
    </row>
    <row r="686" spans="1:1" ht="12.75" customHeight="1">
      <c r="A686" s="148"/>
    </row>
    <row r="687" spans="1:1" ht="12.75" customHeight="1">
      <c r="A687" s="148"/>
    </row>
    <row r="688" spans="1:1" ht="12.75" customHeight="1">
      <c r="A688" s="148"/>
    </row>
    <row r="689" spans="1:1" ht="12.75" customHeight="1">
      <c r="A689" s="148"/>
    </row>
    <row r="690" spans="1:1" ht="12.75" customHeight="1">
      <c r="A690" s="148"/>
    </row>
    <row r="691" spans="1:1" ht="12.75" customHeight="1">
      <c r="A691" s="148"/>
    </row>
    <row r="692" spans="1:1" ht="12.75" customHeight="1">
      <c r="A692" s="148"/>
    </row>
    <row r="693" spans="1:1" ht="12.75" customHeight="1">
      <c r="A693" s="148"/>
    </row>
    <row r="694" spans="1:1" ht="12.75" customHeight="1">
      <c r="A694" s="148"/>
    </row>
    <row r="695" spans="1:1" ht="12.75" customHeight="1">
      <c r="A695" s="148"/>
    </row>
    <row r="696" spans="1:1" ht="12.75" customHeight="1">
      <c r="A696" s="148"/>
    </row>
    <row r="697" spans="1:1" ht="12.75" customHeight="1">
      <c r="A697" s="148"/>
    </row>
    <row r="698" spans="1:1" ht="12.75" customHeight="1">
      <c r="A698" s="148"/>
    </row>
    <row r="699" spans="1:1" ht="12.75" customHeight="1">
      <c r="A699" s="148"/>
    </row>
    <row r="700" spans="1:1" ht="12.75" customHeight="1">
      <c r="A700" s="148"/>
    </row>
    <row r="701" spans="1:1" ht="12.75" customHeight="1">
      <c r="A701" s="148"/>
    </row>
    <row r="702" spans="1:1" ht="12.75" customHeight="1">
      <c r="A702" s="148"/>
    </row>
    <row r="703" spans="1:1" ht="12.75" customHeight="1">
      <c r="A703" s="148"/>
    </row>
    <row r="704" spans="1:1" ht="12.75" customHeight="1">
      <c r="A704" s="148"/>
    </row>
    <row r="705" spans="1:1" ht="12.75" customHeight="1">
      <c r="A705" s="148"/>
    </row>
    <row r="706" spans="1:1" ht="12.75" customHeight="1">
      <c r="A706" s="148"/>
    </row>
    <row r="707" spans="1:1" ht="12.75" customHeight="1">
      <c r="A707" s="148"/>
    </row>
    <row r="708" spans="1:1" ht="12.75" customHeight="1">
      <c r="A708" s="148"/>
    </row>
    <row r="709" spans="1:1" ht="12.75" customHeight="1">
      <c r="A709" s="148"/>
    </row>
    <row r="710" spans="1:1" ht="12.75" customHeight="1">
      <c r="A710" s="148"/>
    </row>
    <row r="711" spans="1:1" ht="12.75" customHeight="1">
      <c r="A711" s="148"/>
    </row>
    <row r="712" spans="1:1" ht="12.75" customHeight="1">
      <c r="A712" s="148"/>
    </row>
    <row r="713" spans="1:1" ht="12.75" customHeight="1">
      <c r="A713" s="148"/>
    </row>
    <row r="714" spans="1:1" ht="12.75" customHeight="1">
      <c r="A714" s="148"/>
    </row>
    <row r="715" spans="1:1" ht="12.75" customHeight="1">
      <c r="A715" s="148"/>
    </row>
    <row r="716" spans="1:1" ht="12.75" customHeight="1">
      <c r="A716" s="148"/>
    </row>
    <row r="717" spans="1:1" ht="12.75" customHeight="1">
      <c r="A717" s="148"/>
    </row>
    <row r="718" spans="1:1" ht="12.75" customHeight="1">
      <c r="A718" s="148"/>
    </row>
    <row r="719" spans="1:1" ht="12.75" customHeight="1">
      <c r="A719" s="148"/>
    </row>
    <row r="720" spans="1:1" ht="12.75" customHeight="1">
      <c r="A720" s="148"/>
    </row>
    <row r="721" spans="1:1" ht="12.75" customHeight="1">
      <c r="A721" s="148"/>
    </row>
    <row r="722" spans="1:1" ht="12.75" customHeight="1">
      <c r="A722" s="148"/>
    </row>
    <row r="723" spans="1:1" ht="12.75" customHeight="1">
      <c r="A723" s="148"/>
    </row>
    <row r="724" spans="1:1" ht="12.75" customHeight="1">
      <c r="A724" s="148"/>
    </row>
    <row r="725" spans="1:1" ht="12.75" customHeight="1">
      <c r="A725" s="148"/>
    </row>
    <row r="726" spans="1:1" ht="12.75" customHeight="1">
      <c r="A726" s="148"/>
    </row>
    <row r="727" spans="1:1" ht="12.75" customHeight="1">
      <c r="A727" s="148"/>
    </row>
    <row r="728" spans="1:1" ht="12.75" customHeight="1">
      <c r="A728" s="148"/>
    </row>
    <row r="729" spans="1:1" ht="12.75" customHeight="1">
      <c r="A729" s="148"/>
    </row>
    <row r="730" spans="1:1" ht="12.75" customHeight="1">
      <c r="A730" s="148"/>
    </row>
    <row r="731" spans="1:1" ht="12.75" customHeight="1">
      <c r="A731" s="148"/>
    </row>
    <row r="732" spans="1:1" ht="12.75" customHeight="1">
      <c r="A732" s="148"/>
    </row>
    <row r="733" spans="1:1" ht="12.75" customHeight="1">
      <c r="A733" s="148"/>
    </row>
    <row r="734" spans="1:1" ht="12.75" customHeight="1">
      <c r="A734" s="148"/>
    </row>
    <row r="735" spans="1:1" ht="12.75" customHeight="1">
      <c r="A735" s="148"/>
    </row>
    <row r="736" spans="1:1" ht="12.75" customHeight="1">
      <c r="A736" s="148"/>
    </row>
    <row r="737" spans="1:1" ht="12.75" customHeight="1">
      <c r="A737" s="148"/>
    </row>
    <row r="738" spans="1:1" ht="12.75" customHeight="1">
      <c r="A738" s="148"/>
    </row>
    <row r="739" spans="1:1" ht="12.75" customHeight="1">
      <c r="A739" s="148"/>
    </row>
    <row r="740" spans="1:1" ht="12.75" customHeight="1">
      <c r="A740" s="148"/>
    </row>
    <row r="741" spans="1:1" ht="12.75" customHeight="1">
      <c r="A741" s="148"/>
    </row>
    <row r="742" spans="1:1" ht="12.75" customHeight="1">
      <c r="A742" s="148"/>
    </row>
    <row r="743" spans="1:1" ht="12.75" customHeight="1">
      <c r="A743" s="148"/>
    </row>
    <row r="744" spans="1:1" ht="12.75" customHeight="1">
      <c r="A744" s="148"/>
    </row>
    <row r="745" spans="1:1" ht="12.75" customHeight="1">
      <c r="A745" s="148"/>
    </row>
    <row r="746" spans="1:1" ht="12.75" customHeight="1">
      <c r="A746" s="148"/>
    </row>
    <row r="747" spans="1:1" ht="12.75" customHeight="1">
      <c r="A747" s="148"/>
    </row>
    <row r="748" spans="1:1" ht="12.75" customHeight="1">
      <c r="A748" s="148"/>
    </row>
    <row r="749" spans="1:1" ht="12.75" customHeight="1">
      <c r="A749" s="148"/>
    </row>
    <row r="750" spans="1:1" ht="12.75" customHeight="1">
      <c r="A750" s="148"/>
    </row>
    <row r="751" spans="1:1" ht="12.75" customHeight="1">
      <c r="A751" s="148"/>
    </row>
    <row r="752" spans="1:1" ht="12.75" customHeight="1">
      <c r="A752" s="148"/>
    </row>
    <row r="753" spans="1:1" ht="12.75" customHeight="1">
      <c r="A753" s="148"/>
    </row>
    <row r="754" spans="1:1" ht="12.75" customHeight="1">
      <c r="A754" s="148"/>
    </row>
    <row r="755" spans="1:1" ht="12.75" customHeight="1">
      <c r="A755" s="148"/>
    </row>
    <row r="756" spans="1:1" ht="12.75" customHeight="1">
      <c r="A756" s="148"/>
    </row>
    <row r="757" spans="1:1" ht="12.75" customHeight="1">
      <c r="A757" s="148"/>
    </row>
    <row r="758" spans="1:1" ht="12.75" customHeight="1">
      <c r="A758" s="148"/>
    </row>
    <row r="759" spans="1:1" ht="12.75" customHeight="1">
      <c r="A759" s="148"/>
    </row>
    <row r="760" spans="1:1" ht="12.75" customHeight="1">
      <c r="A760" s="148"/>
    </row>
    <row r="761" spans="1:1" ht="12.75" customHeight="1">
      <c r="A761" s="148"/>
    </row>
    <row r="762" spans="1:1" ht="12.75" customHeight="1">
      <c r="A762" s="148"/>
    </row>
    <row r="763" spans="1:1" ht="12.75" customHeight="1">
      <c r="A763" s="148"/>
    </row>
    <row r="764" spans="1:1" ht="12.75" customHeight="1">
      <c r="A764" s="148"/>
    </row>
    <row r="765" spans="1:1" ht="12.75" customHeight="1">
      <c r="A765" s="148"/>
    </row>
    <row r="766" spans="1:1" ht="12.75" customHeight="1">
      <c r="A766" s="148"/>
    </row>
    <row r="767" spans="1:1" ht="12.75" customHeight="1">
      <c r="A767" s="148"/>
    </row>
    <row r="768" spans="1:1" ht="12.75" customHeight="1">
      <c r="A768" s="148"/>
    </row>
    <row r="769" spans="1:1" ht="12.75" customHeight="1">
      <c r="A769" s="148"/>
    </row>
    <row r="770" spans="1:1" ht="12.75" customHeight="1">
      <c r="A770" s="148"/>
    </row>
    <row r="771" spans="1:1" ht="12.75" customHeight="1">
      <c r="A771" s="148"/>
    </row>
    <row r="772" spans="1:1" ht="12.75" customHeight="1">
      <c r="A772" s="148"/>
    </row>
    <row r="773" spans="1:1" ht="12.75" customHeight="1">
      <c r="A773" s="148"/>
    </row>
    <row r="774" spans="1:1" ht="12.75" customHeight="1">
      <c r="A774" s="148"/>
    </row>
    <row r="775" spans="1:1" ht="12.75" customHeight="1">
      <c r="A775" s="148"/>
    </row>
    <row r="776" spans="1:1" ht="12.75" customHeight="1">
      <c r="A776" s="148"/>
    </row>
    <row r="777" spans="1:1" ht="12.75" customHeight="1">
      <c r="A777" s="148"/>
    </row>
    <row r="778" spans="1:1" ht="12.75" customHeight="1">
      <c r="A778" s="148"/>
    </row>
    <row r="779" spans="1:1" ht="12.75" customHeight="1">
      <c r="A779" s="148"/>
    </row>
    <row r="780" spans="1:1" ht="12.75" customHeight="1">
      <c r="A780" s="148"/>
    </row>
    <row r="781" spans="1:1" ht="12.75" customHeight="1">
      <c r="A781" s="148"/>
    </row>
    <row r="782" spans="1:1" ht="12.75" customHeight="1">
      <c r="A782" s="148"/>
    </row>
    <row r="783" spans="1:1" ht="12.75" customHeight="1">
      <c r="A783" s="148"/>
    </row>
    <row r="784" spans="1:1" ht="12.75" customHeight="1">
      <c r="A784" s="148"/>
    </row>
    <row r="785" spans="1:1" ht="12.75" customHeight="1">
      <c r="A785" s="148"/>
    </row>
    <row r="786" spans="1:1" ht="12.75" customHeight="1">
      <c r="A786" s="148"/>
    </row>
    <row r="787" spans="1:1" ht="12.75" customHeight="1">
      <c r="A787" s="148"/>
    </row>
    <row r="788" spans="1:1" ht="12.75" customHeight="1">
      <c r="A788" s="148"/>
    </row>
    <row r="789" spans="1:1" ht="12.75" customHeight="1">
      <c r="A789" s="148"/>
    </row>
    <row r="790" spans="1:1" ht="12.75" customHeight="1">
      <c r="A790" s="148"/>
    </row>
    <row r="791" spans="1:1" ht="12.75" customHeight="1">
      <c r="A791" s="148"/>
    </row>
    <row r="792" spans="1:1" ht="12.75" customHeight="1">
      <c r="A792" s="148"/>
    </row>
    <row r="793" spans="1:1" ht="12.75" customHeight="1">
      <c r="A793" s="148"/>
    </row>
    <row r="794" spans="1:1" ht="12.75" customHeight="1">
      <c r="A794" s="148"/>
    </row>
    <row r="795" spans="1:1" ht="12.75" customHeight="1">
      <c r="A795" s="148"/>
    </row>
    <row r="796" spans="1:1" ht="12.75" customHeight="1">
      <c r="A796" s="148"/>
    </row>
    <row r="797" spans="1:1" ht="12.75" customHeight="1">
      <c r="A797" s="148"/>
    </row>
    <row r="798" spans="1:1" ht="12.75" customHeight="1">
      <c r="A798" s="148"/>
    </row>
    <row r="799" spans="1:1" ht="12.75" customHeight="1">
      <c r="A799" s="148"/>
    </row>
    <row r="800" spans="1:1" ht="12.75" customHeight="1">
      <c r="A800" s="148"/>
    </row>
    <row r="801" spans="1:1" ht="12.75" customHeight="1">
      <c r="A801" s="148"/>
    </row>
    <row r="802" spans="1:1" ht="12.75" customHeight="1">
      <c r="A802" s="148"/>
    </row>
    <row r="803" spans="1:1" ht="12.75" customHeight="1">
      <c r="A803" s="148"/>
    </row>
    <row r="804" spans="1:1" ht="12.75" customHeight="1">
      <c r="A804" s="148"/>
    </row>
    <row r="805" spans="1:1" ht="12.75" customHeight="1">
      <c r="A805" s="148"/>
    </row>
    <row r="806" spans="1:1" ht="12.75" customHeight="1">
      <c r="A806" s="148"/>
    </row>
    <row r="807" spans="1:1" ht="12.75" customHeight="1">
      <c r="A807" s="148"/>
    </row>
    <row r="808" spans="1:1" ht="12.75" customHeight="1">
      <c r="A808" s="148"/>
    </row>
    <row r="809" spans="1:1" ht="12.75" customHeight="1">
      <c r="A809" s="148"/>
    </row>
    <row r="810" spans="1:1" ht="12.75" customHeight="1">
      <c r="A810" s="148"/>
    </row>
    <row r="811" spans="1:1" ht="12.75" customHeight="1">
      <c r="A811" s="148"/>
    </row>
    <row r="812" spans="1:1" ht="12.75" customHeight="1">
      <c r="A812" s="148"/>
    </row>
    <row r="813" spans="1:1" ht="12.75" customHeight="1">
      <c r="A813" s="148"/>
    </row>
    <row r="814" spans="1:1" ht="12.75" customHeight="1">
      <c r="A814" s="148"/>
    </row>
    <row r="815" spans="1:1" ht="12.75" customHeight="1">
      <c r="A815" s="148"/>
    </row>
    <row r="816" spans="1:1" ht="12.75" customHeight="1">
      <c r="A816" s="148"/>
    </row>
    <row r="817" spans="1:1" ht="12.75" customHeight="1">
      <c r="A817" s="148"/>
    </row>
    <row r="818" spans="1:1" ht="12.75" customHeight="1">
      <c r="A818" s="148"/>
    </row>
    <row r="819" spans="1:1" ht="12.75" customHeight="1">
      <c r="A819" s="148"/>
    </row>
    <row r="820" spans="1:1" ht="12.75" customHeight="1">
      <c r="A820" s="148"/>
    </row>
    <row r="821" spans="1:1" ht="12.75" customHeight="1">
      <c r="A821" s="148"/>
    </row>
    <row r="822" spans="1:1" ht="12.75" customHeight="1">
      <c r="A822" s="148"/>
    </row>
    <row r="823" spans="1:1" ht="12.75" customHeight="1">
      <c r="A823" s="148"/>
    </row>
    <row r="824" spans="1:1" ht="12.75" customHeight="1">
      <c r="A824" s="148"/>
    </row>
    <row r="825" spans="1:1" ht="12.75" customHeight="1">
      <c r="A825" s="148"/>
    </row>
    <row r="826" spans="1:1" ht="12.75" customHeight="1">
      <c r="A826" s="148"/>
    </row>
    <row r="827" spans="1:1" ht="12.75" customHeight="1">
      <c r="A827" s="148"/>
    </row>
    <row r="828" spans="1:1" ht="12.75" customHeight="1">
      <c r="A828" s="148"/>
    </row>
    <row r="829" spans="1:1" ht="12.75" customHeight="1">
      <c r="A829" s="148"/>
    </row>
    <row r="830" spans="1:1" ht="12.75" customHeight="1">
      <c r="A830" s="148"/>
    </row>
    <row r="831" spans="1:1" ht="12.75" customHeight="1">
      <c r="A831" s="148"/>
    </row>
    <row r="832" spans="1:1" ht="12.75" customHeight="1">
      <c r="A832" s="148"/>
    </row>
    <row r="833" spans="1:1" ht="12.75" customHeight="1">
      <c r="A833" s="148"/>
    </row>
    <row r="834" spans="1:1" ht="12.75" customHeight="1">
      <c r="A834" s="148"/>
    </row>
    <row r="835" spans="1:1" ht="12.75" customHeight="1">
      <c r="A835" s="148"/>
    </row>
    <row r="836" spans="1:1" ht="12.75" customHeight="1">
      <c r="A836" s="148"/>
    </row>
    <row r="837" spans="1:1" ht="12.75" customHeight="1">
      <c r="A837" s="148"/>
    </row>
    <row r="838" spans="1:1" ht="12.75" customHeight="1">
      <c r="A838" s="148"/>
    </row>
    <row r="839" spans="1:1" ht="12.75" customHeight="1">
      <c r="A839" s="148"/>
    </row>
    <row r="840" spans="1:1" ht="12.75" customHeight="1">
      <c r="A840" s="148"/>
    </row>
    <row r="841" spans="1:1" ht="12.75" customHeight="1">
      <c r="A841" s="148"/>
    </row>
    <row r="842" spans="1:1" ht="12.75" customHeight="1">
      <c r="A842" s="148"/>
    </row>
    <row r="843" spans="1:1" ht="12.75" customHeight="1">
      <c r="A843" s="148"/>
    </row>
    <row r="844" spans="1:1" ht="12.75" customHeight="1">
      <c r="A844" s="148"/>
    </row>
    <row r="845" spans="1:1" ht="12.75" customHeight="1">
      <c r="A845" s="148"/>
    </row>
    <row r="846" spans="1:1" ht="12.75" customHeight="1">
      <c r="A846" s="148"/>
    </row>
    <row r="847" spans="1:1" ht="12.75" customHeight="1">
      <c r="A847" s="148"/>
    </row>
    <row r="848" spans="1:1" ht="12.75" customHeight="1">
      <c r="A848" s="148"/>
    </row>
    <row r="849" spans="1:1" ht="12.75" customHeight="1">
      <c r="A849" s="148"/>
    </row>
    <row r="850" spans="1:1" ht="12.75" customHeight="1">
      <c r="A850" s="148"/>
    </row>
    <row r="851" spans="1:1" ht="12.75" customHeight="1">
      <c r="A851" s="148"/>
    </row>
    <row r="852" spans="1:1" ht="12.75" customHeight="1">
      <c r="A852" s="148"/>
    </row>
    <row r="853" spans="1:1" ht="12.75" customHeight="1">
      <c r="A853" s="148"/>
    </row>
    <row r="854" spans="1:1" ht="12.75" customHeight="1">
      <c r="A854" s="148"/>
    </row>
    <row r="855" spans="1:1" ht="12.75" customHeight="1">
      <c r="A855" s="148"/>
    </row>
    <row r="856" spans="1:1" ht="12.75" customHeight="1">
      <c r="A856" s="148"/>
    </row>
    <row r="857" spans="1:1" ht="12.75" customHeight="1">
      <c r="A857" s="148"/>
    </row>
    <row r="858" spans="1:1" ht="12.75" customHeight="1">
      <c r="A858" s="148"/>
    </row>
    <row r="859" spans="1:1" ht="12.75" customHeight="1">
      <c r="A859" s="148"/>
    </row>
    <row r="860" spans="1:1" ht="12.75" customHeight="1">
      <c r="A860" s="148"/>
    </row>
    <row r="861" spans="1:1" ht="12.75" customHeight="1">
      <c r="A861" s="148"/>
    </row>
    <row r="862" spans="1:1" ht="12.75" customHeight="1">
      <c r="A862" s="148"/>
    </row>
    <row r="863" spans="1:1" ht="12.75" customHeight="1">
      <c r="A863" s="148"/>
    </row>
    <row r="864" spans="1:1" ht="12.75" customHeight="1">
      <c r="A864" s="148"/>
    </row>
    <row r="865" spans="1:1" ht="12.75" customHeight="1">
      <c r="A865" s="148"/>
    </row>
    <row r="866" spans="1:1" ht="12.75" customHeight="1">
      <c r="A866" s="148"/>
    </row>
    <row r="867" spans="1:1" ht="12.75" customHeight="1">
      <c r="A867" s="148"/>
    </row>
    <row r="868" spans="1:1" ht="12.75" customHeight="1">
      <c r="A868" s="148"/>
    </row>
    <row r="869" spans="1:1" ht="12.75" customHeight="1">
      <c r="A869" s="148"/>
    </row>
    <row r="870" spans="1:1" ht="12.75" customHeight="1">
      <c r="A870" s="148"/>
    </row>
    <row r="871" spans="1:1" ht="12.75" customHeight="1">
      <c r="A871" s="148"/>
    </row>
    <row r="872" spans="1:1" ht="12.75" customHeight="1">
      <c r="A872" s="148"/>
    </row>
    <row r="873" spans="1:1" ht="12.75" customHeight="1">
      <c r="A873" s="148"/>
    </row>
    <row r="874" spans="1:1" ht="12.75" customHeight="1">
      <c r="A874" s="148"/>
    </row>
    <row r="875" spans="1:1" ht="12.75" customHeight="1">
      <c r="A875" s="148"/>
    </row>
    <row r="876" spans="1:1" ht="12.75" customHeight="1">
      <c r="A876" s="148"/>
    </row>
    <row r="877" spans="1:1" ht="12.75" customHeight="1">
      <c r="A877" s="148"/>
    </row>
    <row r="878" spans="1:1" ht="12.75" customHeight="1">
      <c r="A878" s="148"/>
    </row>
    <row r="879" spans="1:1" ht="12.75" customHeight="1">
      <c r="A879" s="148"/>
    </row>
    <row r="880" spans="1:1" ht="12.75" customHeight="1">
      <c r="A880" s="148"/>
    </row>
    <row r="881" spans="1:1" ht="12.75" customHeight="1">
      <c r="A881" s="148"/>
    </row>
    <row r="882" spans="1:1" ht="12.75" customHeight="1">
      <c r="A882" s="148"/>
    </row>
    <row r="883" spans="1:1" ht="12.75" customHeight="1">
      <c r="A883" s="148"/>
    </row>
    <row r="884" spans="1:1" ht="12.75" customHeight="1">
      <c r="A884" s="148"/>
    </row>
    <row r="885" spans="1:1" ht="12.75" customHeight="1">
      <c r="A885" s="148"/>
    </row>
    <row r="886" spans="1:1" ht="12.75" customHeight="1">
      <c r="A886" s="148"/>
    </row>
    <row r="887" spans="1:1" ht="12.75" customHeight="1">
      <c r="A887" s="148"/>
    </row>
    <row r="888" spans="1:1" ht="12.75" customHeight="1">
      <c r="A888" s="148"/>
    </row>
    <row r="889" spans="1:1" ht="12.75" customHeight="1">
      <c r="A889" s="148"/>
    </row>
    <row r="890" spans="1:1" ht="12.75" customHeight="1">
      <c r="A890" s="148"/>
    </row>
    <row r="891" spans="1:1" ht="12.75" customHeight="1">
      <c r="A891" s="148"/>
    </row>
    <row r="892" spans="1:1" ht="12.75" customHeight="1">
      <c r="A892" s="148"/>
    </row>
    <row r="893" spans="1:1" ht="12.75" customHeight="1">
      <c r="A893" s="148"/>
    </row>
    <row r="894" spans="1:1" ht="12.75" customHeight="1">
      <c r="A894" s="148"/>
    </row>
    <row r="895" spans="1:1" ht="12.75" customHeight="1">
      <c r="A895" s="148"/>
    </row>
    <row r="896" spans="1:1" ht="12.75" customHeight="1">
      <c r="A896" s="148"/>
    </row>
    <row r="897" spans="1:1" ht="12.75" customHeight="1">
      <c r="A897" s="148"/>
    </row>
    <row r="898" spans="1:1" ht="12.75" customHeight="1">
      <c r="A898" s="148"/>
    </row>
    <row r="899" spans="1:1" ht="12.75" customHeight="1">
      <c r="A899" s="148"/>
    </row>
    <row r="900" spans="1:1" ht="12.75" customHeight="1">
      <c r="A900" s="148"/>
    </row>
    <row r="901" spans="1:1" ht="12.75" customHeight="1">
      <c r="A901" s="148"/>
    </row>
    <row r="902" spans="1:1" ht="12.75" customHeight="1">
      <c r="A902" s="148"/>
    </row>
    <row r="903" spans="1:1" ht="12.75" customHeight="1">
      <c r="A903" s="148"/>
    </row>
    <row r="904" spans="1:1" ht="12.75" customHeight="1">
      <c r="A904" s="148"/>
    </row>
    <row r="905" spans="1:1" ht="12.75" customHeight="1">
      <c r="A905" s="148"/>
    </row>
    <row r="906" spans="1:1" ht="12.75" customHeight="1">
      <c r="A906" s="148"/>
    </row>
    <row r="907" spans="1:1" ht="12.75" customHeight="1">
      <c r="A907" s="148"/>
    </row>
    <row r="908" spans="1:1" ht="12.75" customHeight="1">
      <c r="A908" s="148"/>
    </row>
    <row r="909" spans="1:1" ht="12.75" customHeight="1">
      <c r="A909" s="148"/>
    </row>
    <row r="910" spans="1:1" ht="12.75" customHeight="1">
      <c r="A910" s="148"/>
    </row>
    <row r="911" spans="1:1" ht="12.75" customHeight="1">
      <c r="A911" s="148"/>
    </row>
    <row r="912" spans="1:1" ht="12.75" customHeight="1">
      <c r="A912" s="148"/>
    </row>
    <row r="913" spans="1:1" ht="12.75" customHeight="1">
      <c r="A913" s="148"/>
    </row>
    <row r="914" spans="1:1" ht="12.75" customHeight="1">
      <c r="A914" s="148"/>
    </row>
    <row r="915" spans="1:1" ht="12.75" customHeight="1">
      <c r="A915" s="148"/>
    </row>
    <row r="916" spans="1:1" ht="12.75" customHeight="1">
      <c r="A916" s="148"/>
    </row>
    <row r="917" spans="1:1" ht="12.75" customHeight="1">
      <c r="A917" s="148"/>
    </row>
    <row r="918" spans="1:1" ht="12.75" customHeight="1">
      <c r="A918" s="148"/>
    </row>
    <row r="919" spans="1:1" ht="12.75" customHeight="1">
      <c r="A919" s="148"/>
    </row>
    <row r="920" spans="1:1" ht="12.75" customHeight="1">
      <c r="A920" s="148"/>
    </row>
    <row r="921" spans="1:1" ht="12.75" customHeight="1">
      <c r="A921" s="148"/>
    </row>
    <row r="922" spans="1:1" ht="12.75" customHeight="1">
      <c r="A922" s="148"/>
    </row>
    <row r="923" spans="1:1" ht="12.75" customHeight="1">
      <c r="A923" s="148"/>
    </row>
    <row r="924" spans="1:1" ht="12.75" customHeight="1">
      <c r="A924" s="148"/>
    </row>
    <row r="925" spans="1:1" ht="12.75" customHeight="1">
      <c r="A925" s="148"/>
    </row>
    <row r="926" spans="1:1" ht="12.75" customHeight="1">
      <c r="A926" s="148"/>
    </row>
    <row r="927" spans="1:1" ht="12.75" customHeight="1">
      <c r="A927" s="148"/>
    </row>
    <row r="928" spans="1:1" ht="12.75" customHeight="1">
      <c r="A928" s="148"/>
    </row>
    <row r="929" spans="1:1" ht="12.75" customHeight="1">
      <c r="A929" s="148"/>
    </row>
    <row r="930" spans="1:1" ht="12.75" customHeight="1">
      <c r="A930" s="148"/>
    </row>
    <row r="931" spans="1:1" ht="12.75" customHeight="1">
      <c r="A931" s="148"/>
    </row>
    <row r="932" spans="1:1" ht="12.75" customHeight="1">
      <c r="A932" s="148"/>
    </row>
    <row r="933" spans="1:1" ht="12.75" customHeight="1">
      <c r="A933" s="148"/>
    </row>
    <row r="934" spans="1:1" ht="12.75" customHeight="1">
      <c r="A934" s="148"/>
    </row>
    <row r="935" spans="1:1" ht="12.75" customHeight="1">
      <c r="A935" s="148"/>
    </row>
    <row r="936" spans="1:1" ht="12.75" customHeight="1">
      <c r="A936" s="148"/>
    </row>
    <row r="937" spans="1:1" ht="12.75" customHeight="1">
      <c r="A937" s="148"/>
    </row>
    <row r="938" spans="1:1" ht="12.75" customHeight="1">
      <c r="A938" s="148"/>
    </row>
    <row r="939" spans="1:1" ht="12.75" customHeight="1">
      <c r="A939" s="148"/>
    </row>
    <row r="940" spans="1:1" ht="12.75" customHeight="1">
      <c r="A940" s="148"/>
    </row>
    <row r="941" spans="1:1" ht="12.75" customHeight="1">
      <c r="A941" s="148"/>
    </row>
    <row r="942" spans="1:1" ht="12.75" customHeight="1">
      <c r="A942" s="148"/>
    </row>
    <row r="943" spans="1:1" ht="12.75" customHeight="1">
      <c r="A943" s="148"/>
    </row>
    <row r="944" spans="1:1" ht="12.75" customHeight="1">
      <c r="A944" s="148"/>
    </row>
    <row r="945" spans="1:1" ht="12.75" customHeight="1">
      <c r="A945" s="148"/>
    </row>
    <row r="946" spans="1:1" ht="12.75" customHeight="1">
      <c r="A946" s="148"/>
    </row>
    <row r="947" spans="1:1" ht="12.75" customHeight="1">
      <c r="A947" s="148"/>
    </row>
    <row r="948" spans="1:1" ht="12.75" customHeight="1">
      <c r="A948" s="148"/>
    </row>
    <row r="949" spans="1:1" ht="12.75" customHeight="1">
      <c r="A949" s="148"/>
    </row>
    <row r="950" spans="1:1" ht="12.75" customHeight="1">
      <c r="A950" s="148"/>
    </row>
    <row r="951" spans="1:1" ht="12.75" customHeight="1">
      <c r="A951" s="148"/>
    </row>
    <row r="952" spans="1:1" ht="12.75" customHeight="1">
      <c r="A952" s="148"/>
    </row>
    <row r="953" spans="1:1" ht="12.75" customHeight="1">
      <c r="A953" s="148"/>
    </row>
    <row r="954" spans="1:1" ht="12.75" customHeight="1">
      <c r="A954" s="148"/>
    </row>
    <row r="955" spans="1:1" ht="12.75" customHeight="1">
      <c r="A955" s="148"/>
    </row>
    <row r="956" spans="1:1" ht="12.75" customHeight="1">
      <c r="A956" s="148"/>
    </row>
    <row r="957" spans="1:1" ht="12.75" customHeight="1">
      <c r="A957" s="148"/>
    </row>
    <row r="958" spans="1:1" ht="12.75" customHeight="1">
      <c r="A958" s="148"/>
    </row>
    <row r="959" spans="1:1" ht="12.75" customHeight="1">
      <c r="A959" s="148"/>
    </row>
    <row r="960" spans="1:1" ht="12.75" customHeight="1">
      <c r="A960" s="148"/>
    </row>
    <row r="961" spans="1:1" ht="12.75" customHeight="1">
      <c r="A961" s="148"/>
    </row>
    <row r="962" spans="1:1" ht="12.75" customHeight="1">
      <c r="A962" s="148"/>
    </row>
    <row r="963" spans="1:1" ht="12.75" customHeight="1">
      <c r="A963" s="148"/>
    </row>
    <row r="964" spans="1:1" ht="12.75" customHeight="1">
      <c r="A964" s="148"/>
    </row>
    <row r="965" spans="1:1" ht="12.75" customHeight="1">
      <c r="A965" s="148"/>
    </row>
    <row r="966" spans="1:1" ht="12.75" customHeight="1">
      <c r="A966" s="148"/>
    </row>
    <row r="967" spans="1:1" ht="12.75" customHeight="1">
      <c r="A967" s="148"/>
    </row>
    <row r="968" spans="1:1" ht="12.75" customHeight="1">
      <c r="A968" s="148"/>
    </row>
    <row r="969" spans="1:1" ht="12.75" customHeight="1">
      <c r="A969" s="148"/>
    </row>
    <row r="970" spans="1:1" ht="12.75" customHeight="1">
      <c r="A970" s="148"/>
    </row>
    <row r="971" spans="1:1" ht="12.75" customHeight="1">
      <c r="A971" s="148"/>
    </row>
    <row r="972" spans="1:1" ht="12.75" customHeight="1">
      <c r="A972" s="148"/>
    </row>
    <row r="973" spans="1:1" ht="12.75" customHeight="1">
      <c r="A973" s="148"/>
    </row>
    <row r="974" spans="1:1" ht="12.75" customHeight="1">
      <c r="A974" s="148"/>
    </row>
    <row r="975" spans="1:1" ht="12.75" customHeight="1">
      <c r="A975" s="148"/>
    </row>
    <row r="976" spans="1:1" ht="12.75" customHeight="1">
      <c r="A976" s="148"/>
    </row>
    <row r="977" spans="1:1" ht="12.75" customHeight="1">
      <c r="A977" s="148"/>
    </row>
    <row r="978" spans="1:1" ht="12.75" customHeight="1">
      <c r="A978" s="148"/>
    </row>
    <row r="979" spans="1:1" ht="12.75" customHeight="1">
      <c r="A979" s="148"/>
    </row>
    <row r="980" spans="1:1" ht="12.75" customHeight="1">
      <c r="A980" s="148"/>
    </row>
    <row r="981" spans="1:1" ht="12.75" customHeight="1">
      <c r="A981" s="148"/>
    </row>
    <row r="982" spans="1:1" ht="12.75" customHeight="1">
      <c r="A982" s="148"/>
    </row>
    <row r="983" spans="1:1" ht="12.75" customHeight="1">
      <c r="A983" s="148"/>
    </row>
    <row r="984" spans="1:1" ht="12.75" customHeight="1">
      <c r="A984" s="148"/>
    </row>
    <row r="985" spans="1:1" ht="12.75" customHeight="1">
      <c r="A985" s="148"/>
    </row>
    <row r="986" spans="1:1" ht="12.75" customHeight="1">
      <c r="A986" s="148"/>
    </row>
    <row r="987" spans="1:1" ht="12.75" customHeight="1">
      <c r="A987" s="148"/>
    </row>
    <row r="988" spans="1:1" ht="12.75" customHeight="1">
      <c r="A988" s="148"/>
    </row>
    <row r="989" spans="1:1" ht="12.75" customHeight="1">
      <c r="A989" s="148"/>
    </row>
    <row r="990" spans="1:1" ht="12.75" customHeight="1">
      <c r="A990" s="148"/>
    </row>
    <row r="991" spans="1:1" ht="12.75" customHeight="1">
      <c r="A991" s="148"/>
    </row>
    <row r="992" spans="1:1" ht="12.75" customHeight="1">
      <c r="A992" s="148"/>
    </row>
    <row r="993" spans="1:1" ht="12.75" customHeight="1">
      <c r="A993" s="148"/>
    </row>
    <row r="994" spans="1:1" ht="12.75" customHeight="1">
      <c r="A994" s="148"/>
    </row>
    <row r="995" spans="1:1" ht="12.75" customHeight="1">
      <c r="A995" s="148"/>
    </row>
    <row r="996" spans="1:1" ht="12.75" customHeight="1">
      <c r="A996" s="148"/>
    </row>
    <row r="997" spans="1:1" ht="12.75" customHeight="1">
      <c r="A997" s="148"/>
    </row>
    <row r="998" spans="1:1" ht="12.75" customHeight="1">
      <c r="A998" s="148"/>
    </row>
    <row r="999" spans="1:1" ht="12.75" customHeight="1">
      <c r="A999" s="148"/>
    </row>
    <row r="1000" spans="1:1" ht="12.75" customHeight="1">
      <c r="A1000" s="148"/>
    </row>
    <row r="1001" spans="1:1" ht="12.75" customHeight="1">
      <c r="A1001" s="148"/>
    </row>
    <row r="1002" spans="1:1" ht="12.75" customHeight="1">
      <c r="A1002" s="148"/>
    </row>
    <row r="1003" spans="1:1" ht="12.75" customHeight="1">
      <c r="A1003" s="148"/>
    </row>
    <row r="1004" spans="1:1" ht="12.75" customHeight="1">
      <c r="A1004" s="148"/>
    </row>
    <row r="1005" spans="1:1" ht="12.75" customHeight="1">
      <c r="A1005" s="148"/>
    </row>
    <row r="1006" spans="1:1" ht="12.75" customHeight="1">
      <c r="A1006" s="148"/>
    </row>
    <row r="1007" spans="1:1" ht="12.75" customHeight="1">
      <c r="A1007" s="148"/>
    </row>
    <row r="1008" spans="1:1" ht="12.75" customHeight="1">
      <c r="A1008" s="148"/>
    </row>
    <row r="1009" spans="1:1" ht="12.75" customHeight="1">
      <c r="A1009" s="148"/>
    </row>
    <row r="1010" spans="1:1" ht="12.75" customHeight="1">
      <c r="A1010" s="148"/>
    </row>
    <row r="1011" spans="1:1" ht="12.75" customHeight="1">
      <c r="A1011" s="148"/>
    </row>
    <row r="1012" spans="1:1" ht="12.75" customHeight="1">
      <c r="A1012" s="148"/>
    </row>
    <row r="1013" spans="1:1" ht="12.75" customHeight="1">
      <c r="A1013" s="148"/>
    </row>
    <row r="1014" spans="1:1" ht="12.75" customHeight="1">
      <c r="A1014" s="148"/>
    </row>
    <row r="1015" spans="1:1" ht="12.75" customHeight="1">
      <c r="A1015" s="148"/>
    </row>
    <row r="1016" spans="1:1" ht="12.75" customHeight="1">
      <c r="A1016" s="148"/>
    </row>
    <row r="1017" spans="1:1" ht="12.75" customHeight="1">
      <c r="A1017" s="148"/>
    </row>
    <row r="1018" spans="1:1" ht="12.75" customHeight="1">
      <c r="A1018" s="148"/>
    </row>
    <row r="1019" spans="1:1" ht="12.75" customHeight="1">
      <c r="A1019" s="148"/>
    </row>
    <row r="1020" spans="1:1" ht="12.75" customHeight="1">
      <c r="A1020" s="148"/>
    </row>
    <row r="1021" spans="1:1" ht="12.75" customHeight="1">
      <c r="A1021" s="148"/>
    </row>
    <row r="1022" spans="1:1" ht="12.75" customHeight="1">
      <c r="A1022" s="148"/>
    </row>
    <row r="1023" spans="1:1" ht="12.75" customHeight="1">
      <c r="A1023" s="148"/>
    </row>
    <row r="1024" spans="1:1" ht="12.75" customHeight="1">
      <c r="A1024" s="148"/>
    </row>
    <row r="1025" spans="1:1" ht="12.75" customHeight="1">
      <c r="A1025" s="148"/>
    </row>
    <row r="1026" spans="1:1" ht="12.75" customHeight="1">
      <c r="A1026" s="148"/>
    </row>
    <row r="1027" spans="1:1" ht="12.75" customHeight="1">
      <c r="A1027" s="148"/>
    </row>
    <row r="1028" spans="1:1" ht="12.75" customHeight="1">
      <c r="A1028" s="148"/>
    </row>
    <row r="1029" spans="1:1" ht="12.75" customHeight="1">
      <c r="A1029" s="148"/>
    </row>
    <row r="1030" spans="1:1" ht="12.75" customHeight="1">
      <c r="A1030" s="148"/>
    </row>
    <row r="1031" spans="1:1" ht="12.75" customHeight="1">
      <c r="A1031" s="148"/>
    </row>
    <row r="1032" spans="1:1" ht="12.75" customHeight="1">
      <c r="A1032" s="148"/>
    </row>
    <row r="1033" spans="1:1" ht="12.75" customHeight="1">
      <c r="A1033" s="148"/>
    </row>
    <row r="1034" spans="1:1" ht="12.75" customHeight="1">
      <c r="A1034" s="148"/>
    </row>
    <row r="1035" spans="1:1" ht="12.75" customHeight="1">
      <c r="A1035" s="148"/>
    </row>
    <row r="1036" spans="1:1" ht="12.75" customHeight="1">
      <c r="A1036" s="148"/>
    </row>
    <row r="1037" spans="1:1" ht="12.75" customHeight="1">
      <c r="A1037" s="148"/>
    </row>
    <row r="1038" spans="1:1" ht="12.75" customHeight="1">
      <c r="A1038" s="148"/>
    </row>
    <row r="1039" spans="1:1" ht="12.75" customHeight="1">
      <c r="A1039" s="148"/>
    </row>
    <row r="1040" spans="1:1" ht="12.75" customHeight="1">
      <c r="A1040" s="148"/>
    </row>
    <row r="1041" spans="1:1" ht="12.75" customHeight="1">
      <c r="A1041" s="148"/>
    </row>
    <row r="1042" spans="1:1" ht="12.75" customHeight="1">
      <c r="A1042" s="148"/>
    </row>
    <row r="1043" spans="1:1" ht="12.75" customHeight="1">
      <c r="A1043" s="148"/>
    </row>
    <row r="1044" spans="1:1" ht="12.75" customHeight="1">
      <c r="A1044" s="148"/>
    </row>
    <row r="1045" spans="1:1" ht="12.75" customHeight="1">
      <c r="A1045" s="148"/>
    </row>
    <row r="1046" spans="1:1" ht="12.75" customHeight="1">
      <c r="A1046" s="148"/>
    </row>
    <row r="1047" spans="1:1" ht="12.75" customHeight="1">
      <c r="A1047" s="148"/>
    </row>
    <row r="1048" spans="1:1" ht="12.75" customHeight="1">
      <c r="A1048" s="148"/>
    </row>
    <row r="1049" spans="1:1" ht="12.75" customHeight="1">
      <c r="A1049" s="148"/>
    </row>
    <row r="1050" spans="1:1" ht="12.75" customHeight="1">
      <c r="A1050" s="148"/>
    </row>
    <row r="1051" spans="1:1" ht="12.75" customHeight="1">
      <c r="A1051" s="148"/>
    </row>
    <row r="1052" spans="1:1" ht="12.75" customHeight="1">
      <c r="A1052" s="148"/>
    </row>
    <row r="1053" spans="1:1" ht="12.75" customHeight="1">
      <c r="A1053" s="148"/>
    </row>
    <row r="1054" spans="1:1" ht="12.75" customHeight="1">
      <c r="A1054" s="148"/>
    </row>
    <row r="1055" spans="1:1" ht="12.75" customHeight="1">
      <c r="A1055" s="148"/>
    </row>
    <row r="1056" spans="1:1" ht="12.75" customHeight="1">
      <c r="A1056" s="148"/>
    </row>
    <row r="1057" spans="1:1" ht="12.75" customHeight="1">
      <c r="A1057" s="148"/>
    </row>
    <row r="1058" spans="1:1" ht="12.75" customHeight="1">
      <c r="A1058" s="148"/>
    </row>
    <row r="1059" spans="1:1" ht="12.75" customHeight="1">
      <c r="A1059" s="148"/>
    </row>
    <row r="1060" spans="1:1" ht="12.75" customHeight="1">
      <c r="A1060" s="148"/>
    </row>
    <row r="1061" spans="1:1" ht="12.75" customHeight="1">
      <c r="A1061" s="148"/>
    </row>
    <row r="1062" spans="1:1" ht="12.75" customHeight="1">
      <c r="A1062" s="148"/>
    </row>
    <row r="1063" spans="1:1" ht="12.75" customHeight="1">
      <c r="A1063" s="148"/>
    </row>
    <row r="1064" spans="1:1" ht="12.75" customHeight="1">
      <c r="A1064" s="148"/>
    </row>
    <row r="1065" spans="1:1" ht="12.75" customHeight="1">
      <c r="A1065" s="148"/>
    </row>
    <row r="1066" spans="1:1" ht="12.75" customHeight="1">
      <c r="A1066" s="148"/>
    </row>
    <row r="1067" spans="1:1" ht="12.75" customHeight="1">
      <c r="A1067" s="148"/>
    </row>
    <row r="1068" spans="1:1" ht="12.75" customHeight="1">
      <c r="A1068" s="148"/>
    </row>
    <row r="1069" spans="1:1" ht="12.75" customHeight="1">
      <c r="A1069" s="148"/>
    </row>
    <row r="1070" spans="1:1" ht="12.75" customHeight="1">
      <c r="A1070" s="148"/>
    </row>
    <row r="1071" spans="1:1" ht="12.75" customHeight="1">
      <c r="A1071" s="148"/>
    </row>
    <row r="1072" spans="1:1" ht="12.75" customHeight="1">
      <c r="A1072" s="148"/>
    </row>
    <row r="1073" spans="1:1" ht="12.75" customHeight="1">
      <c r="A1073" s="148"/>
    </row>
    <row r="1074" spans="1:1" ht="12.75" customHeight="1">
      <c r="A1074" s="148"/>
    </row>
    <row r="1075" spans="1:1" ht="12.75" customHeight="1">
      <c r="A1075" s="148"/>
    </row>
    <row r="1076" spans="1:1" ht="12.75" customHeight="1">
      <c r="A1076" s="148"/>
    </row>
    <row r="1077" spans="1:1" ht="12.75" customHeight="1">
      <c r="A1077" s="148"/>
    </row>
    <row r="1078" spans="1:1" ht="12.75" customHeight="1">
      <c r="A1078" s="148"/>
    </row>
    <row r="1079" spans="1:1" ht="12.75" customHeight="1">
      <c r="A1079" s="148"/>
    </row>
    <row r="1080" spans="1:1" ht="12.75" customHeight="1">
      <c r="A1080" s="148"/>
    </row>
    <row r="1081" spans="1:1" ht="12.75" customHeight="1">
      <c r="A1081" s="148"/>
    </row>
    <row r="1082" spans="1:1" ht="12.75" customHeight="1">
      <c r="A1082" s="148"/>
    </row>
    <row r="1083" spans="1:1" ht="12.75" customHeight="1">
      <c r="A1083" s="148"/>
    </row>
    <row r="1084" spans="1:1" ht="12.75" customHeight="1">
      <c r="A1084" s="148"/>
    </row>
    <row r="1085" spans="1:1" ht="12.75" customHeight="1">
      <c r="A1085" s="148"/>
    </row>
    <row r="1086" spans="1:1" ht="12.75" customHeight="1">
      <c r="A1086" s="148"/>
    </row>
    <row r="1087" spans="1:1" ht="12.75" customHeight="1">
      <c r="A1087" s="148"/>
    </row>
    <row r="1088" spans="1:1" ht="12.75" customHeight="1">
      <c r="A1088" s="148"/>
    </row>
    <row r="1089" spans="1:1" ht="12.75" customHeight="1">
      <c r="A1089" s="148"/>
    </row>
    <row r="1090" spans="1:1" ht="12.75" customHeight="1">
      <c r="A1090" s="148"/>
    </row>
    <row r="1091" spans="1:1" ht="12.75" customHeight="1">
      <c r="A1091" s="148"/>
    </row>
    <row r="1092" spans="1:1" ht="12.75" customHeight="1">
      <c r="A1092" s="148"/>
    </row>
    <row r="1093" spans="1:1" ht="12.75" customHeight="1">
      <c r="A1093" s="148"/>
    </row>
    <row r="1094" spans="1:1" ht="12.75" customHeight="1">
      <c r="A1094" s="148"/>
    </row>
    <row r="1095" spans="1:1" ht="12.75" customHeight="1">
      <c r="A1095" s="148"/>
    </row>
    <row r="1096" spans="1:1" ht="12.75" customHeight="1">
      <c r="A1096" s="148"/>
    </row>
    <row r="1097" spans="1:1" ht="12.75" customHeight="1">
      <c r="A1097" s="148"/>
    </row>
    <row r="1098" spans="1:1" ht="12.75" customHeight="1">
      <c r="A1098" s="148"/>
    </row>
    <row r="1099" spans="1:1" ht="12.75" customHeight="1">
      <c r="A1099" s="148"/>
    </row>
    <row r="1100" spans="1:1" ht="12.75" customHeight="1">
      <c r="A1100" s="148"/>
    </row>
    <row r="1101" spans="1:1" ht="12.75" customHeight="1">
      <c r="A1101" s="148"/>
    </row>
    <row r="1102" spans="1:1" ht="12.75" customHeight="1">
      <c r="A1102" s="148"/>
    </row>
    <row r="1103" spans="1:1" ht="12.75" customHeight="1">
      <c r="A1103" s="148"/>
    </row>
    <row r="1104" spans="1:1" ht="12.75" customHeight="1">
      <c r="A1104" s="148"/>
    </row>
    <row r="1105" spans="1:1" ht="12.75" customHeight="1">
      <c r="A1105" s="148"/>
    </row>
    <row r="1106" spans="1:1" ht="12.75" customHeight="1">
      <c r="A1106" s="148"/>
    </row>
    <row r="1107" spans="1:1" ht="12.75" customHeight="1">
      <c r="A1107" s="148"/>
    </row>
    <row r="1108" spans="1:1" ht="12.75" customHeight="1">
      <c r="A1108" s="148"/>
    </row>
    <row r="1109" spans="1:1" ht="12.75" customHeight="1">
      <c r="A1109" s="148"/>
    </row>
    <row r="1110" spans="1:1" ht="12.75" customHeight="1">
      <c r="A1110" s="148"/>
    </row>
    <row r="1111" spans="1:1" ht="12.75" customHeight="1">
      <c r="A1111" s="148"/>
    </row>
    <row r="1112" spans="1:1" ht="12.75" customHeight="1">
      <c r="A1112" s="148"/>
    </row>
    <row r="1113" spans="1:1" ht="12.75" customHeight="1">
      <c r="A1113" s="148"/>
    </row>
    <row r="1114" spans="1:1" ht="12.75" customHeight="1">
      <c r="A1114" s="148"/>
    </row>
    <row r="1115" spans="1:1" ht="12.75" customHeight="1">
      <c r="A1115" s="148"/>
    </row>
    <row r="1116" spans="1:1" ht="12.75" customHeight="1">
      <c r="A1116" s="148"/>
    </row>
    <row r="1117" spans="1:1" ht="12.75" customHeight="1">
      <c r="A1117" s="148"/>
    </row>
    <row r="1118" spans="1:1" ht="12.75" customHeight="1">
      <c r="A1118" s="148"/>
    </row>
    <row r="1119" spans="1:1" ht="12.75" customHeight="1">
      <c r="A1119" s="148"/>
    </row>
    <row r="1120" spans="1:1" ht="12.75" customHeight="1">
      <c r="A1120" s="148"/>
    </row>
    <row r="1121" spans="1:1" ht="12.75" customHeight="1">
      <c r="A1121" s="148"/>
    </row>
    <row r="1122" spans="1:1" ht="12.75" customHeight="1">
      <c r="A1122" s="148"/>
    </row>
    <row r="1123" spans="1:1" ht="12.75" customHeight="1">
      <c r="A1123" s="148"/>
    </row>
    <row r="1124" spans="1:1" ht="12.75" customHeight="1">
      <c r="A1124" s="148"/>
    </row>
    <row r="1125" spans="1:1" ht="12.75" customHeight="1">
      <c r="A1125" s="148"/>
    </row>
    <row r="1126" spans="1:1" ht="12.75" customHeight="1">
      <c r="A1126" s="148"/>
    </row>
    <row r="1127" spans="1:1" ht="12.75" customHeight="1">
      <c r="A1127" s="148"/>
    </row>
    <row r="1128" spans="1:1" ht="12.75" customHeight="1">
      <c r="A1128" s="148"/>
    </row>
    <row r="1129" spans="1:1" ht="12.75" customHeight="1">
      <c r="A1129" s="148"/>
    </row>
    <row r="1130" spans="1:1" ht="12.75" customHeight="1">
      <c r="A1130" s="148"/>
    </row>
    <row r="1131" spans="1:1" ht="12.75" customHeight="1">
      <c r="A1131" s="148"/>
    </row>
    <row r="1132" spans="1:1" ht="12.75" customHeight="1">
      <c r="A1132" s="148"/>
    </row>
    <row r="1133" spans="1:1" ht="12.75" customHeight="1">
      <c r="A1133" s="148"/>
    </row>
    <row r="1134" spans="1:1" ht="12.75" customHeight="1">
      <c r="A1134" s="148"/>
    </row>
    <row r="1135" spans="1:1" ht="12.75" customHeight="1">
      <c r="A1135" s="148"/>
    </row>
    <row r="1136" spans="1:1" ht="12.75" customHeight="1">
      <c r="A1136" s="148"/>
    </row>
    <row r="1137" spans="1:1" ht="12.75" customHeight="1">
      <c r="A1137" s="148"/>
    </row>
    <row r="1138" spans="1:1" ht="12.75" customHeight="1">
      <c r="A1138" s="148"/>
    </row>
    <row r="1139" spans="1:1" ht="12.75" customHeight="1">
      <c r="A1139" s="148"/>
    </row>
    <row r="1140" spans="1:1" ht="12.75" customHeight="1">
      <c r="A1140" s="148"/>
    </row>
    <row r="1141" spans="1:1" ht="12.75" customHeight="1">
      <c r="A1141" s="148"/>
    </row>
    <row r="1142" spans="1:1" ht="12.75" customHeight="1">
      <c r="A1142" s="148"/>
    </row>
    <row r="1143" spans="1:1" ht="12.75" customHeight="1">
      <c r="A1143" s="148"/>
    </row>
    <row r="1144" spans="1:1" ht="12.75" customHeight="1">
      <c r="A1144" s="148"/>
    </row>
    <row r="1145" spans="1:1" ht="12.75" customHeight="1">
      <c r="A1145" s="148"/>
    </row>
    <row r="1146" spans="1:1" ht="12.75" customHeight="1">
      <c r="A1146" s="148"/>
    </row>
    <row r="1147" spans="1:1" ht="12.75" customHeight="1">
      <c r="A1147" s="148"/>
    </row>
    <row r="1148" spans="1:1" ht="12.75" customHeight="1">
      <c r="A1148" s="148"/>
    </row>
    <row r="1149" spans="1:1" ht="12.75" customHeight="1">
      <c r="A1149" s="148"/>
    </row>
    <row r="1150" spans="1:1" ht="12.75" customHeight="1">
      <c r="A1150" s="148"/>
    </row>
    <row r="1151" spans="1:1" ht="12.75" customHeight="1">
      <c r="A1151" s="148"/>
    </row>
    <row r="1152" spans="1:1" ht="12.75" customHeight="1">
      <c r="A1152" s="148"/>
    </row>
    <row r="1153" spans="1:1" ht="12.75" customHeight="1">
      <c r="A1153" s="148"/>
    </row>
    <row r="1154" spans="1:1" ht="12.75" customHeight="1">
      <c r="A1154" s="148"/>
    </row>
    <row r="1155" spans="1:1" ht="12.75" customHeight="1">
      <c r="A1155" s="148"/>
    </row>
    <row r="1156" spans="1:1" ht="12.75" customHeight="1">
      <c r="A1156" s="148"/>
    </row>
    <row r="1157" spans="1:1" ht="12.75" customHeight="1">
      <c r="A1157" s="148"/>
    </row>
    <row r="1158" spans="1:1" ht="12.75" customHeight="1">
      <c r="A1158" s="148"/>
    </row>
    <row r="1159" spans="1:1" ht="12.75" customHeight="1">
      <c r="A1159" s="148"/>
    </row>
    <row r="1160" spans="1:1" ht="12.75" customHeight="1">
      <c r="A1160" s="148"/>
    </row>
    <row r="1161" spans="1:1" ht="12.75" customHeight="1">
      <c r="A1161" s="148"/>
    </row>
    <row r="1162" spans="1:1" ht="12.75" customHeight="1">
      <c r="A1162" s="148"/>
    </row>
    <row r="1163" spans="1:1" ht="12.75" customHeight="1">
      <c r="A1163" s="148"/>
    </row>
    <row r="1164" spans="1:1" ht="12.75" customHeight="1">
      <c r="A1164" s="148"/>
    </row>
    <row r="1165" spans="1:1" ht="12.75" customHeight="1">
      <c r="A1165" s="148"/>
    </row>
    <row r="1166" spans="1:1" ht="12.75" customHeight="1">
      <c r="A1166" s="148"/>
    </row>
    <row r="1167" spans="1:1" ht="12.75" customHeight="1">
      <c r="A1167" s="148"/>
    </row>
    <row r="1168" spans="1:1" ht="12.75" customHeight="1">
      <c r="A1168" s="148"/>
    </row>
    <row r="1169" spans="1:1" ht="12.75" customHeight="1">
      <c r="A1169" s="148"/>
    </row>
    <row r="1170" spans="1:1" ht="12.75" customHeight="1">
      <c r="A1170" s="148"/>
    </row>
    <row r="1171" spans="1:1" ht="12.75" customHeight="1">
      <c r="A1171" s="148"/>
    </row>
    <row r="1172" spans="1:1" ht="12.75" customHeight="1">
      <c r="A1172" s="148"/>
    </row>
    <row r="1173" spans="1:1" ht="12.75" customHeight="1">
      <c r="A1173" s="148"/>
    </row>
    <row r="1174" spans="1:1" ht="12.75" customHeight="1">
      <c r="A1174" s="148"/>
    </row>
    <row r="1175" spans="1:1" ht="12.75" customHeight="1">
      <c r="A1175" s="148"/>
    </row>
    <row r="1176" spans="1:1" ht="12.75" customHeight="1">
      <c r="A1176" s="148"/>
    </row>
    <row r="1177" spans="1:1" ht="12.75" customHeight="1">
      <c r="A1177" s="148"/>
    </row>
    <row r="1178" spans="1:1" ht="12.75" customHeight="1">
      <c r="A1178" s="148"/>
    </row>
    <row r="1179" spans="1:1" ht="12.75" customHeight="1">
      <c r="A1179" s="148"/>
    </row>
    <row r="1180" spans="1:1" ht="12.75" customHeight="1">
      <c r="A1180" s="148"/>
    </row>
    <row r="1181" spans="1:1" ht="12.75" customHeight="1">
      <c r="A1181" s="148"/>
    </row>
    <row r="1182" spans="1:1" ht="12.75" customHeight="1">
      <c r="A1182" s="148"/>
    </row>
    <row r="1183" spans="1:1" ht="12.75" customHeight="1">
      <c r="A1183" s="148"/>
    </row>
    <row r="1184" spans="1:1" ht="12.75" customHeight="1">
      <c r="A1184" s="148"/>
    </row>
    <row r="1185" spans="1:1" ht="12.75" customHeight="1">
      <c r="A1185" s="148"/>
    </row>
    <row r="1186" spans="1:1" ht="12.75" customHeight="1">
      <c r="A1186" s="148"/>
    </row>
    <row r="1187" spans="1:1" ht="12.75" customHeight="1">
      <c r="A1187" s="148"/>
    </row>
    <row r="1188" spans="1:1" ht="12.75" customHeight="1">
      <c r="A1188" s="148"/>
    </row>
    <row r="1189" spans="1:1" ht="12.75" customHeight="1">
      <c r="A1189" s="148"/>
    </row>
    <row r="1190" spans="1:1" ht="12.75" customHeight="1">
      <c r="A1190" s="148"/>
    </row>
    <row r="1191" spans="1:1" ht="12.75" customHeight="1">
      <c r="A1191" s="148"/>
    </row>
    <row r="1192" spans="1:1" ht="12.75" customHeight="1">
      <c r="A1192" s="148"/>
    </row>
    <row r="1193" spans="1:1" ht="12.75" customHeight="1">
      <c r="A1193" s="148"/>
    </row>
    <row r="1194" spans="1:1" ht="12.75" customHeight="1">
      <c r="A1194" s="148"/>
    </row>
    <row r="1195" spans="1:1" ht="12.75" customHeight="1">
      <c r="A1195" s="148"/>
    </row>
    <row r="1196" spans="1:1" ht="12.75" customHeight="1">
      <c r="A1196" s="148"/>
    </row>
    <row r="1197" spans="1:1" ht="12.75" customHeight="1">
      <c r="A1197" s="148"/>
    </row>
    <row r="1198" spans="1:1" ht="12.75" customHeight="1">
      <c r="A1198" s="148"/>
    </row>
    <row r="1199" spans="1:1" ht="12.75" customHeight="1">
      <c r="A1199" s="148"/>
    </row>
    <row r="1200" spans="1:1" ht="12.75" customHeight="1">
      <c r="A1200" s="148"/>
    </row>
    <row r="1201" spans="1:1" ht="12.75" customHeight="1">
      <c r="A1201" s="148"/>
    </row>
    <row r="1202" spans="1:1" ht="12.75" customHeight="1">
      <c r="A1202" s="148"/>
    </row>
    <row r="1203" spans="1:1" ht="12.75" customHeight="1">
      <c r="A1203" s="148"/>
    </row>
    <row r="1204" spans="1:1" ht="12.75" customHeight="1">
      <c r="A1204" s="148"/>
    </row>
    <row r="1205" spans="1:1" ht="12.75" customHeight="1">
      <c r="A1205" s="148"/>
    </row>
    <row r="1206" spans="1:1" ht="12.75" customHeight="1">
      <c r="A1206" s="148"/>
    </row>
    <row r="1207" spans="1:1" ht="12.75" customHeight="1">
      <c r="A1207" s="148"/>
    </row>
    <row r="1208" spans="1:1" ht="12.75" customHeight="1">
      <c r="A1208" s="148"/>
    </row>
    <row r="1209" spans="1:1" ht="12.75" customHeight="1">
      <c r="A1209" s="148"/>
    </row>
    <row r="1210" spans="1:1" ht="12.75" customHeight="1">
      <c r="A1210" s="148"/>
    </row>
    <row r="1211" spans="1:1" ht="12.75" customHeight="1">
      <c r="A1211" s="148"/>
    </row>
    <row r="1212" spans="1:1" ht="12.75" customHeight="1">
      <c r="A1212" s="148"/>
    </row>
    <row r="1213" spans="1:1" ht="12.75" customHeight="1">
      <c r="A1213" s="148"/>
    </row>
    <row r="1214" spans="1:1" ht="12.75" customHeight="1">
      <c r="A1214" s="148"/>
    </row>
    <row r="1215" spans="1:1" ht="12.75" customHeight="1">
      <c r="A1215" s="148"/>
    </row>
    <row r="1216" spans="1:1" ht="12.75" customHeight="1">
      <c r="A1216" s="148"/>
    </row>
    <row r="1217" spans="1:1" ht="12.75" customHeight="1">
      <c r="A1217" s="148"/>
    </row>
    <row r="1218" spans="1:1" ht="12.75" customHeight="1">
      <c r="A1218" s="148"/>
    </row>
    <row r="1219" spans="1:1" ht="12.75" customHeight="1">
      <c r="A1219" s="148"/>
    </row>
    <row r="1220" spans="1:1" ht="12.75" customHeight="1">
      <c r="A1220" s="148"/>
    </row>
    <row r="1221" spans="1:1" ht="12.75" customHeight="1">
      <c r="A1221" s="148"/>
    </row>
    <row r="1222" spans="1:1" ht="12.75" customHeight="1">
      <c r="A1222" s="148"/>
    </row>
    <row r="1223" spans="1:1" ht="12.75" customHeight="1">
      <c r="A1223" s="148"/>
    </row>
    <row r="1224" spans="1:1" ht="12.75" customHeight="1">
      <c r="A1224" s="148"/>
    </row>
    <row r="1225" spans="1:1" ht="12.75" customHeight="1">
      <c r="A1225" s="148"/>
    </row>
    <row r="1226" spans="1:1" ht="12.75" customHeight="1">
      <c r="A1226" s="148"/>
    </row>
    <row r="1227" spans="1:1" ht="12.75" customHeight="1">
      <c r="A1227" s="148"/>
    </row>
    <row r="1228" spans="1:1" ht="12.75" customHeight="1">
      <c r="A1228" s="148"/>
    </row>
    <row r="1229" spans="1:1" ht="12.75" customHeight="1">
      <c r="A1229" s="148"/>
    </row>
    <row r="1230" spans="1:1" ht="12.75" customHeight="1">
      <c r="A1230" s="148"/>
    </row>
    <row r="1231" spans="1:1" ht="12.75" customHeight="1">
      <c r="A1231" s="148"/>
    </row>
    <row r="1232" spans="1:1" ht="12.75" customHeight="1">
      <c r="A1232" s="148"/>
    </row>
    <row r="1233" spans="1:1" ht="12.75" customHeight="1">
      <c r="A1233" s="148"/>
    </row>
    <row r="1234" spans="1:1" ht="12.75" customHeight="1">
      <c r="A1234" s="148"/>
    </row>
    <row r="1235" spans="1:1" ht="12.75" customHeight="1">
      <c r="A1235" s="148"/>
    </row>
    <row r="1236" spans="1:1" ht="12.75" customHeight="1">
      <c r="A1236" s="148"/>
    </row>
    <row r="1237" spans="1:1" ht="12.75" customHeight="1">
      <c r="A1237" s="148"/>
    </row>
    <row r="1238" spans="1:1" ht="12.75" customHeight="1">
      <c r="A1238" s="148"/>
    </row>
    <row r="1239" spans="1:1" ht="12.75" customHeight="1">
      <c r="A1239" s="148"/>
    </row>
    <row r="1240" spans="1:1" ht="12.75" customHeight="1">
      <c r="A1240" s="148"/>
    </row>
    <row r="1241" spans="1:1" ht="12.75" customHeight="1">
      <c r="A1241" s="148"/>
    </row>
    <row r="1242" spans="1:1" ht="12.75" customHeight="1">
      <c r="A1242" s="148"/>
    </row>
    <row r="1243" spans="1:1" ht="12.75" customHeight="1">
      <c r="A1243" s="148"/>
    </row>
    <row r="1244" spans="1:1" ht="12.75" customHeight="1">
      <c r="A1244" s="148"/>
    </row>
    <row r="1245" spans="1:1" ht="12.75" customHeight="1">
      <c r="A1245" s="148"/>
    </row>
    <row r="1246" spans="1:1" ht="12.75" customHeight="1">
      <c r="A1246" s="148"/>
    </row>
    <row r="1247" spans="1:1" ht="12.75" customHeight="1">
      <c r="A1247" s="148"/>
    </row>
    <row r="1248" spans="1:1" ht="12.75" customHeight="1">
      <c r="A1248" s="148"/>
    </row>
    <row r="1249" spans="1:1" ht="12.75" customHeight="1">
      <c r="A1249" s="148"/>
    </row>
    <row r="1250" spans="1:1" ht="12.75" customHeight="1">
      <c r="A1250" s="148"/>
    </row>
    <row r="1251" spans="1:1" ht="12.75" customHeight="1">
      <c r="A1251" s="148"/>
    </row>
    <row r="1252" spans="1:1" ht="12.75" customHeight="1">
      <c r="A1252" s="148"/>
    </row>
    <row r="1253" spans="1:1" ht="12.75" customHeight="1">
      <c r="A1253" s="148"/>
    </row>
    <row r="1254" spans="1:1" ht="12.75" customHeight="1">
      <c r="A1254" s="148"/>
    </row>
    <row r="1255" spans="1:1" ht="12.75" customHeight="1">
      <c r="A1255" s="148"/>
    </row>
    <row r="1256" spans="1:1" ht="12.75" customHeight="1">
      <c r="A1256" s="148"/>
    </row>
    <row r="1257" spans="1:1" ht="12.75" customHeight="1">
      <c r="A1257" s="148"/>
    </row>
    <row r="1258" spans="1:1" ht="12.75" customHeight="1">
      <c r="A1258" s="148"/>
    </row>
    <row r="1259" spans="1:1" ht="12.75" customHeight="1">
      <c r="A1259" s="148"/>
    </row>
    <row r="1260" spans="1:1" ht="12.75" customHeight="1">
      <c r="A1260" s="148"/>
    </row>
    <row r="1261" spans="1:1" ht="12.75" customHeight="1">
      <c r="A1261" s="148"/>
    </row>
    <row r="1262" spans="1:1" ht="12.75" customHeight="1">
      <c r="A1262" s="148"/>
    </row>
    <row r="1263" spans="1:1" ht="12.75" customHeight="1">
      <c r="A1263" s="148"/>
    </row>
    <row r="1264" spans="1:1" ht="12.75" customHeight="1">
      <c r="A1264" s="148"/>
    </row>
    <row r="1265" spans="1:1" ht="12.75" customHeight="1">
      <c r="A1265" s="148"/>
    </row>
    <row r="1266" spans="1:1" ht="12.75" customHeight="1">
      <c r="A1266" s="148"/>
    </row>
    <row r="1267" spans="1:1" ht="12.75" customHeight="1">
      <c r="A1267" s="148"/>
    </row>
    <row r="1268" spans="1:1" ht="12.75" customHeight="1">
      <c r="A1268" s="148"/>
    </row>
    <row r="1269" spans="1:1" ht="12.75" customHeight="1">
      <c r="A1269" s="148"/>
    </row>
    <row r="1270" spans="1:1" ht="12.75" customHeight="1">
      <c r="A1270" s="148"/>
    </row>
    <row r="1271" spans="1:1" ht="12.75" customHeight="1">
      <c r="A1271" s="148"/>
    </row>
    <row r="1272" spans="1:1" ht="12.75" customHeight="1">
      <c r="A1272" s="148"/>
    </row>
    <row r="1273" spans="1:1" ht="12.75" customHeight="1">
      <c r="A1273" s="148"/>
    </row>
    <row r="1274" spans="1:1" ht="12.75" customHeight="1">
      <c r="A1274" s="148"/>
    </row>
    <row r="1275" spans="1:1" ht="12.75" customHeight="1">
      <c r="A1275" s="148"/>
    </row>
    <row r="1276" spans="1:1" ht="12.75" customHeight="1">
      <c r="A1276" s="148"/>
    </row>
    <row r="1277" spans="1:1" ht="12.75" customHeight="1">
      <c r="A1277" s="148"/>
    </row>
    <row r="1278" spans="1:1" ht="12.75" customHeight="1">
      <c r="A1278" s="148"/>
    </row>
    <row r="1279" spans="1:1" ht="12.75" customHeight="1">
      <c r="A1279" s="148"/>
    </row>
    <row r="1280" spans="1:1" ht="12.75" customHeight="1">
      <c r="A1280" s="148"/>
    </row>
    <row r="1281" spans="1:1" ht="12.75" customHeight="1">
      <c r="A1281" s="148"/>
    </row>
    <row r="1282" spans="1:1" ht="12.75" customHeight="1">
      <c r="A1282" s="148"/>
    </row>
    <row r="1283" spans="1:1" ht="12.75" customHeight="1">
      <c r="A1283" s="148"/>
    </row>
    <row r="1284" spans="1:1" ht="12.75" customHeight="1">
      <c r="A1284" s="148"/>
    </row>
    <row r="1285" spans="1:1" ht="12.75" customHeight="1">
      <c r="A1285" s="148"/>
    </row>
    <row r="1286" spans="1:1" ht="12.75" customHeight="1">
      <c r="A1286" s="148"/>
    </row>
    <row r="1287" spans="1:1" ht="12.75" customHeight="1">
      <c r="A1287" s="148"/>
    </row>
    <row r="1288" spans="1:1" ht="12.75" customHeight="1">
      <c r="A1288" s="148"/>
    </row>
    <row r="1289" spans="1:1" ht="12.75" customHeight="1">
      <c r="A1289" s="148"/>
    </row>
    <row r="1290" spans="1:1" ht="12.75" customHeight="1">
      <c r="A1290" s="148"/>
    </row>
    <row r="1291" spans="1:1" ht="12.75" customHeight="1">
      <c r="A1291" s="148"/>
    </row>
    <row r="1292" spans="1:1" ht="12.75" customHeight="1">
      <c r="A1292" s="148"/>
    </row>
    <row r="1293" spans="1:1" ht="12.75" customHeight="1">
      <c r="A1293" s="148"/>
    </row>
    <row r="1294" spans="1:1" ht="12.75" customHeight="1">
      <c r="A1294" s="148"/>
    </row>
    <row r="1295" spans="1:1" ht="12.75" customHeight="1">
      <c r="A1295" s="148"/>
    </row>
    <row r="1296" spans="1:1" ht="12.75" customHeight="1">
      <c r="A1296" s="148"/>
    </row>
    <row r="1297" spans="1:1" ht="12.75" customHeight="1">
      <c r="A1297" s="148"/>
    </row>
    <row r="1298" spans="1:1" ht="12.75" customHeight="1">
      <c r="A1298" s="148"/>
    </row>
    <row r="1299" spans="1:1" ht="12.75" customHeight="1">
      <c r="A1299" s="148"/>
    </row>
    <row r="1300" spans="1:1" ht="12.75" customHeight="1">
      <c r="A1300" s="148"/>
    </row>
    <row r="1301" spans="1:1" ht="12.75" customHeight="1">
      <c r="A1301" s="148"/>
    </row>
    <row r="1302" spans="1:1" ht="12.75" customHeight="1">
      <c r="A1302" s="148"/>
    </row>
    <row r="1303" spans="1:1" ht="12.75" customHeight="1">
      <c r="A1303" s="148"/>
    </row>
    <row r="1304" spans="1:1" ht="12.75" customHeight="1">
      <c r="A1304" s="148"/>
    </row>
    <row r="1305" spans="1:1" ht="12.75" customHeight="1">
      <c r="A1305" s="148"/>
    </row>
    <row r="1306" spans="1:1" ht="12.75" customHeight="1">
      <c r="A1306" s="148"/>
    </row>
    <row r="1307" spans="1:1" ht="12.75" customHeight="1">
      <c r="A1307" s="148"/>
    </row>
    <row r="1308" spans="1:1" ht="12.75" customHeight="1">
      <c r="A1308" s="148"/>
    </row>
    <row r="1309" spans="1:1" ht="12.75" customHeight="1">
      <c r="A1309" s="148"/>
    </row>
    <row r="1310" spans="1:1" ht="12.75" customHeight="1">
      <c r="A1310" s="148"/>
    </row>
    <row r="1311" spans="1:1" ht="12.75" customHeight="1">
      <c r="A1311" s="148"/>
    </row>
    <row r="1312" spans="1:1" ht="12.75" customHeight="1">
      <c r="A1312" s="148"/>
    </row>
    <row r="1313" spans="1:1" ht="12.75" customHeight="1">
      <c r="A1313" s="148"/>
    </row>
    <row r="1314" spans="1:1" ht="12.75" customHeight="1">
      <c r="A1314" s="148"/>
    </row>
    <row r="1315" spans="1:1" ht="12.75" customHeight="1">
      <c r="A1315" s="148"/>
    </row>
    <row r="1316" spans="1:1" ht="12.75" customHeight="1">
      <c r="A1316" s="148"/>
    </row>
    <row r="1317" spans="1:1" ht="12.75" customHeight="1">
      <c r="A1317" s="148"/>
    </row>
    <row r="1318" spans="1:1" ht="12.75" customHeight="1">
      <c r="A1318" s="148"/>
    </row>
    <row r="1319" spans="1:1" ht="12.75" customHeight="1">
      <c r="A1319" s="148"/>
    </row>
    <row r="1320" spans="1:1" ht="12.75" customHeight="1">
      <c r="A1320" s="148"/>
    </row>
    <row r="1321" spans="1:1" ht="12.75" customHeight="1">
      <c r="A1321" s="148"/>
    </row>
    <row r="1322" spans="1:1" ht="12.75" customHeight="1">
      <c r="A1322" s="148"/>
    </row>
    <row r="1323" spans="1:1" ht="12.75" customHeight="1">
      <c r="A1323" s="148"/>
    </row>
    <row r="1324" spans="1:1" ht="12.75" customHeight="1">
      <c r="A1324" s="148"/>
    </row>
    <row r="1325" spans="1:1" ht="12.75" customHeight="1">
      <c r="A1325" s="148"/>
    </row>
    <row r="1326" spans="1:1" ht="12.75" customHeight="1">
      <c r="A1326" s="148"/>
    </row>
    <row r="1327" spans="1:1" ht="12.75" customHeight="1">
      <c r="A1327" s="148"/>
    </row>
    <row r="1328" spans="1:1" ht="12.75" customHeight="1">
      <c r="A1328" s="148"/>
    </row>
    <row r="1329" spans="1:1" ht="12.75" customHeight="1">
      <c r="A1329" s="148"/>
    </row>
    <row r="1330" spans="1:1" ht="12.75" customHeight="1">
      <c r="A1330" s="148"/>
    </row>
    <row r="1331" spans="1:1" ht="12.75" customHeight="1">
      <c r="A1331" s="148"/>
    </row>
    <row r="1332" spans="1:1" ht="12.75" customHeight="1">
      <c r="A1332" s="148"/>
    </row>
    <row r="1333" spans="1:1" ht="12.75" customHeight="1">
      <c r="A1333" s="148"/>
    </row>
    <row r="1334" spans="1:1" ht="12.75" customHeight="1">
      <c r="A1334" s="148"/>
    </row>
    <row r="1335" spans="1:1" ht="12.75" customHeight="1">
      <c r="A1335" s="148"/>
    </row>
    <row r="1336" spans="1:1" ht="12.75" customHeight="1">
      <c r="A1336" s="148"/>
    </row>
    <row r="1337" spans="1:1" ht="12.75" customHeight="1">
      <c r="A1337" s="148"/>
    </row>
    <row r="1338" spans="1:1" ht="12.75" customHeight="1">
      <c r="A1338" s="148"/>
    </row>
    <row r="1339" spans="1:1" ht="12.75" customHeight="1">
      <c r="A1339" s="148"/>
    </row>
    <row r="1340" spans="1:1" ht="12.75" customHeight="1">
      <c r="A1340" s="148"/>
    </row>
    <row r="1341" spans="1:1" ht="12.75" customHeight="1">
      <c r="A1341" s="148"/>
    </row>
    <row r="1342" spans="1:1" ht="12.75" customHeight="1">
      <c r="A1342" s="148"/>
    </row>
    <row r="1343" spans="1:1" ht="12.75" customHeight="1">
      <c r="A1343" s="148"/>
    </row>
    <row r="1344" spans="1:1" ht="12.75" customHeight="1">
      <c r="A1344" s="148"/>
    </row>
    <row r="1345" spans="1:1" ht="12.75" customHeight="1">
      <c r="A1345" s="148"/>
    </row>
    <row r="1346" spans="1:1" ht="12.75" customHeight="1">
      <c r="A1346" s="148"/>
    </row>
    <row r="1347" spans="1:1" ht="12.75" customHeight="1">
      <c r="A1347" s="148"/>
    </row>
    <row r="1348" spans="1:1" ht="12.75" customHeight="1">
      <c r="A1348" s="148"/>
    </row>
    <row r="1349" spans="1:1" ht="12.75" customHeight="1">
      <c r="A1349" s="148"/>
    </row>
    <row r="1350" spans="1:1" ht="12.75" customHeight="1">
      <c r="A1350" s="148"/>
    </row>
    <row r="1351" spans="1:1" ht="12.75" customHeight="1">
      <c r="A1351" s="148"/>
    </row>
    <row r="1352" spans="1:1" ht="12.75" customHeight="1">
      <c r="A1352" s="148"/>
    </row>
    <row r="1353" spans="1:1" ht="12.75" customHeight="1">
      <c r="A1353" s="148"/>
    </row>
    <row r="1354" spans="1:1" ht="12.75" customHeight="1">
      <c r="A1354" s="148"/>
    </row>
    <row r="1355" spans="1:1" ht="12.75" customHeight="1">
      <c r="A1355" s="148"/>
    </row>
    <row r="1356" spans="1:1" ht="12.75" customHeight="1">
      <c r="A1356" s="148"/>
    </row>
    <row r="1357" spans="1:1" ht="12.75" customHeight="1">
      <c r="A1357" s="148"/>
    </row>
    <row r="1358" spans="1:1" ht="12.75" customHeight="1">
      <c r="A1358" s="148"/>
    </row>
    <row r="1359" spans="1:1" ht="12.75" customHeight="1">
      <c r="A1359" s="148"/>
    </row>
    <row r="1360" spans="1:1" ht="12.75" customHeight="1">
      <c r="A1360" s="148"/>
    </row>
    <row r="1361" spans="1:1" ht="12.75" customHeight="1">
      <c r="A1361" s="148"/>
    </row>
    <row r="1362" spans="1:1" ht="12.75" customHeight="1">
      <c r="A1362" s="148"/>
    </row>
    <row r="1363" spans="1:1" ht="12.75" customHeight="1">
      <c r="A1363" s="148"/>
    </row>
    <row r="1364" spans="1:1" ht="12.75" customHeight="1">
      <c r="A1364" s="148"/>
    </row>
    <row r="1365" spans="1:1" ht="12.75" customHeight="1">
      <c r="A1365" s="148"/>
    </row>
    <row r="1366" spans="1:1" ht="12.75" customHeight="1">
      <c r="A1366" s="148"/>
    </row>
    <row r="1367" spans="1:1" ht="12.75" customHeight="1">
      <c r="A1367" s="148"/>
    </row>
    <row r="1368" spans="1:1" ht="12.75" customHeight="1">
      <c r="A1368" s="148"/>
    </row>
    <row r="1369" spans="1:1" ht="12.75" customHeight="1">
      <c r="A1369" s="148"/>
    </row>
    <row r="1370" spans="1:1" ht="12.75" customHeight="1">
      <c r="A1370" s="148"/>
    </row>
    <row r="1371" spans="1:1" ht="12.75" customHeight="1">
      <c r="A1371" s="148"/>
    </row>
  </sheetData>
  <customSheetViews>
    <customSheetView guid="{EEE8F29E-0D1C-A14D-BB3B-1F424E84448D}" topLeftCell="A64">
      <pageMargins left="0" right="0" top="0" bottom="0" header="0" footer="0"/>
      <pageSetup orientation="landscape"/>
    </customSheetView>
  </customSheetViews>
  <hyperlinks>
    <hyperlink ref="C8" r:id="rId1" xr:uid="{00000000-0004-0000-0400-000000000000}"/>
    <hyperlink ref="D8" r:id="rId2" xr:uid="{00000000-0004-0000-0400-000001000000}"/>
    <hyperlink ref="C9" r:id="rId3" xr:uid="{00000000-0004-0000-0400-000002000000}"/>
    <hyperlink ref="D9" r:id="rId4" xr:uid="{00000000-0004-0000-0400-000003000000}"/>
    <hyperlink ref="E9" r:id="rId5" xr:uid="{00000000-0004-0000-0400-000004000000}"/>
    <hyperlink ref="F9" r:id="rId6" xr:uid="{00000000-0004-0000-0400-000005000000}"/>
    <hyperlink ref="C10" r:id="rId7" xr:uid="{00000000-0004-0000-0400-000006000000}"/>
    <hyperlink ref="D10" r:id="rId8" xr:uid="{00000000-0004-0000-0400-000007000000}"/>
    <hyperlink ref="E10" r:id="rId9" xr:uid="{00000000-0004-0000-0400-000008000000}"/>
    <hyperlink ref="F10" r:id="rId10" xr:uid="{00000000-0004-0000-0400-000009000000}"/>
    <hyperlink ref="G10" r:id="rId11" xr:uid="{00000000-0004-0000-0400-00000A000000}"/>
    <hyperlink ref="H10" r:id="rId12" xr:uid="{00000000-0004-0000-0400-00000B000000}"/>
    <hyperlink ref="C11" r:id="rId13" xr:uid="{00000000-0004-0000-0400-00000C000000}"/>
    <hyperlink ref="D11" r:id="rId14" xr:uid="{00000000-0004-0000-0400-00000D000000}"/>
    <hyperlink ref="E11" r:id="rId15" xr:uid="{00000000-0004-0000-0400-00000E000000}"/>
    <hyperlink ref="C12" r:id="rId16" xr:uid="{00000000-0004-0000-0400-00000F000000}"/>
    <hyperlink ref="D12" r:id="rId17" xr:uid="{00000000-0004-0000-0400-000010000000}"/>
    <hyperlink ref="E12" r:id="rId18" xr:uid="{00000000-0004-0000-0400-000011000000}"/>
    <hyperlink ref="F12" r:id="rId19" xr:uid="{00000000-0004-0000-0400-000012000000}"/>
    <hyperlink ref="C14" r:id="rId20" xr:uid="{00000000-0004-0000-0400-000013000000}"/>
    <hyperlink ref="D14" r:id="rId21" xr:uid="{00000000-0004-0000-0400-000014000000}"/>
    <hyperlink ref="E14" r:id="rId22" xr:uid="{00000000-0004-0000-0400-000015000000}"/>
    <hyperlink ref="F14" r:id="rId23" xr:uid="{00000000-0004-0000-0400-000016000000}"/>
    <hyperlink ref="C16" r:id="rId24" xr:uid="{00000000-0004-0000-0400-000017000000}"/>
    <hyperlink ref="D16" r:id="rId25" xr:uid="{00000000-0004-0000-0400-000018000000}"/>
    <hyperlink ref="D23" r:id="rId26" xr:uid="{00000000-0004-0000-0400-000019000000}"/>
    <hyperlink ref="E23" r:id="rId27" xr:uid="{00000000-0004-0000-0400-00001A000000}"/>
  </hyperlinks>
  <pageMargins left="0.7" right="0.7" top="0.75" bottom="0.75" header="0" footer="0"/>
  <pageSetup orientation="landscape" r:id="rId28"/>
  <legacyDrawing r:id="rId2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71"/>
  <sheetViews>
    <sheetView workbookViewId="0"/>
  </sheetViews>
  <sheetFormatPr baseColWidth="10" defaultColWidth="14.3984375" defaultRowHeight="15" customHeight="1"/>
  <cols>
    <col min="1" max="1" width="26.796875" customWidth="1"/>
    <col min="2" max="2" width="15.19921875" customWidth="1"/>
    <col min="3" max="3" width="28" customWidth="1"/>
    <col min="4" max="4" width="29.3984375" customWidth="1"/>
    <col min="5" max="5" width="21.19921875" customWidth="1"/>
    <col min="6" max="6" width="26" customWidth="1"/>
    <col min="7" max="7" width="21.3984375" customWidth="1"/>
    <col min="8" max="26" width="10.796875" customWidth="1"/>
  </cols>
  <sheetData>
    <row r="1" spans="1:7" ht="12.75" customHeight="1">
      <c r="A1" s="148"/>
    </row>
    <row r="2" spans="1:7" ht="12.75" customHeight="1">
      <c r="A2" s="32" t="s">
        <v>0</v>
      </c>
      <c r="B2" s="32" t="s">
        <v>1</v>
      </c>
      <c r="C2" t="s">
        <v>1000</v>
      </c>
      <c r="G2" t="s">
        <v>1001</v>
      </c>
    </row>
    <row r="3" spans="1:7" ht="12.75" customHeight="1">
      <c r="A3" s="18" t="s">
        <v>973</v>
      </c>
      <c r="B3" s="18" t="s">
        <v>974</v>
      </c>
      <c r="C3" s="33" t="s">
        <v>1002</v>
      </c>
      <c r="G3" t="s">
        <v>1003</v>
      </c>
    </row>
    <row r="4" spans="1:7" ht="96.75" customHeight="1">
      <c r="A4" s="6" t="s">
        <v>319</v>
      </c>
      <c r="B4" s="6" t="s">
        <v>319</v>
      </c>
      <c r="C4" s="34" t="s">
        <v>1004</v>
      </c>
      <c r="D4" s="35" t="s">
        <v>1005</v>
      </c>
      <c r="E4" s="35" t="s">
        <v>1006</v>
      </c>
      <c r="F4" s="35" t="s">
        <v>1007</v>
      </c>
      <c r="G4" t="s">
        <v>1008</v>
      </c>
    </row>
    <row r="5" spans="1:7" ht="12.75" customHeight="1">
      <c r="A5" s="6" t="s">
        <v>225</v>
      </c>
      <c r="B5" s="6" t="s">
        <v>226</v>
      </c>
      <c r="C5" t="s">
        <v>1009</v>
      </c>
      <c r="G5" t="s">
        <v>1010</v>
      </c>
    </row>
    <row r="6" spans="1:7" ht="12.75" customHeight="1">
      <c r="A6" s="18" t="s">
        <v>975</v>
      </c>
      <c r="B6" s="18" t="s">
        <v>553</v>
      </c>
      <c r="C6" t="s">
        <v>1011</v>
      </c>
    </row>
    <row r="7" spans="1:7" ht="12.75" customHeight="1">
      <c r="A7" s="18" t="s">
        <v>559</v>
      </c>
      <c r="B7" s="18" t="s">
        <v>976</v>
      </c>
      <c r="G7" t="s">
        <v>1012</v>
      </c>
    </row>
    <row r="8" spans="1:7" ht="12.75" customHeight="1">
      <c r="A8" s="6" t="s">
        <v>559</v>
      </c>
      <c r="B8" s="6" t="s">
        <v>283</v>
      </c>
      <c r="G8" t="s">
        <v>1013</v>
      </c>
    </row>
    <row r="9" spans="1:7" ht="12.75" customHeight="1">
      <c r="A9" s="18" t="s">
        <v>559</v>
      </c>
      <c r="B9" s="27" t="s">
        <v>133</v>
      </c>
      <c r="C9" s="26" t="s">
        <v>1014</v>
      </c>
      <c r="D9" t="s">
        <v>1015</v>
      </c>
      <c r="G9" t="s">
        <v>1016</v>
      </c>
    </row>
    <row r="10" spans="1:7" ht="12.75" customHeight="1">
      <c r="A10" s="18" t="s">
        <v>559</v>
      </c>
      <c r="B10" s="27" t="s">
        <v>107</v>
      </c>
    </row>
    <row r="11" spans="1:7" ht="12.75" customHeight="1">
      <c r="A11" s="28" t="s">
        <v>559</v>
      </c>
      <c r="B11" s="28" t="s">
        <v>264</v>
      </c>
      <c r="G11" t="s">
        <v>1016</v>
      </c>
    </row>
    <row r="12" spans="1:7" ht="12.75" customHeight="1">
      <c r="A12" s="18" t="s">
        <v>559</v>
      </c>
      <c r="B12" s="27" t="s">
        <v>34</v>
      </c>
    </row>
    <row r="13" spans="1:7" ht="12.75" customHeight="1">
      <c r="A13" s="18" t="s">
        <v>559</v>
      </c>
      <c r="B13" s="18" t="s">
        <v>257</v>
      </c>
      <c r="G13" t="s">
        <v>1017</v>
      </c>
    </row>
    <row r="14" spans="1:7" ht="12.75" customHeight="1">
      <c r="A14" s="6" t="s">
        <v>559</v>
      </c>
      <c r="B14" s="29" t="s">
        <v>131</v>
      </c>
      <c r="G14" t="s">
        <v>1016</v>
      </c>
    </row>
    <row r="15" spans="1:7" ht="12.75" customHeight="1">
      <c r="A15" s="6" t="s">
        <v>24</v>
      </c>
      <c r="B15" s="6" t="s">
        <v>25</v>
      </c>
      <c r="G15" t="s">
        <v>1017</v>
      </c>
    </row>
    <row r="16" spans="1:7" ht="12.75" customHeight="1">
      <c r="A16" s="18" t="s">
        <v>24</v>
      </c>
      <c r="B16" s="18" t="s">
        <v>52</v>
      </c>
      <c r="G16" t="s">
        <v>1018</v>
      </c>
    </row>
    <row r="17" spans="1:7" ht="12.75" customHeight="1">
      <c r="A17" s="6" t="s">
        <v>39</v>
      </c>
      <c r="B17" s="6" t="s">
        <v>183</v>
      </c>
      <c r="C17" s="36" t="s">
        <v>1019</v>
      </c>
      <c r="D17" s="35" t="s">
        <v>1020</v>
      </c>
      <c r="G17" t="s">
        <v>1021</v>
      </c>
    </row>
    <row r="18" spans="1:7" ht="12.75" customHeight="1">
      <c r="A18" s="28" t="s">
        <v>39</v>
      </c>
      <c r="B18" s="28" t="s">
        <v>72</v>
      </c>
      <c r="C18" s="19" t="s">
        <v>1022</v>
      </c>
      <c r="G18" t="s">
        <v>1023</v>
      </c>
    </row>
    <row r="19" spans="1:7" ht="12.75" customHeight="1">
      <c r="A19" s="18" t="s">
        <v>39</v>
      </c>
      <c r="B19" s="18" t="s">
        <v>40</v>
      </c>
      <c r="C19" s="19" t="s">
        <v>1024</v>
      </c>
      <c r="G19" t="s">
        <v>1025</v>
      </c>
    </row>
    <row r="20" spans="1:7" ht="12.75" customHeight="1">
      <c r="A20" s="6" t="s">
        <v>39</v>
      </c>
      <c r="B20" s="6" t="s">
        <v>42</v>
      </c>
      <c r="C20" s="37" t="s">
        <v>1019</v>
      </c>
      <c r="G20" t="s">
        <v>1026</v>
      </c>
    </row>
    <row r="21" spans="1:7" ht="12.75" customHeight="1">
      <c r="A21" s="6" t="s">
        <v>29</v>
      </c>
      <c r="B21" s="6" t="s">
        <v>63</v>
      </c>
      <c r="C21" s="38" t="s">
        <v>1027</v>
      </c>
      <c r="G21" t="s">
        <v>1026</v>
      </c>
    </row>
    <row r="22" spans="1:7" ht="12.75" customHeight="1">
      <c r="A22" s="6" t="s">
        <v>29</v>
      </c>
      <c r="B22" s="6" t="s">
        <v>30</v>
      </c>
      <c r="C22" s="38" t="s">
        <v>1028</v>
      </c>
      <c r="G22" t="s">
        <v>1026</v>
      </c>
    </row>
    <row r="23" spans="1:7" ht="12.75" customHeight="1">
      <c r="A23" s="18" t="s">
        <v>97</v>
      </c>
      <c r="B23" s="18" t="s">
        <v>98</v>
      </c>
      <c r="G23" t="s">
        <v>1016</v>
      </c>
    </row>
    <row r="24" spans="1:7" ht="12.75" customHeight="1">
      <c r="A24" s="39" t="s">
        <v>268</v>
      </c>
      <c r="B24" s="6" t="s">
        <v>289</v>
      </c>
      <c r="C24" s="40" t="s">
        <v>1029</v>
      </c>
      <c r="D24" s="41" t="s">
        <v>1030</v>
      </c>
      <c r="G24" t="s">
        <v>1026</v>
      </c>
    </row>
    <row r="25" spans="1:7" ht="19.5" customHeight="1">
      <c r="A25" s="39" t="s">
        <v>268</v>
      </c>
      <c r="B25" s="6" t="s">
        <v>269</v>
      </c>
      <c r="C25" s="40"/>
      <c r="D25" s="42"/>
      <c r="G25" t="s">
        <v>1026</v>
      </c>
    </row>
    <row r="26" spans="1:7" ht="12.75" customHeight="1">
      <c r="A26" s="28" t="s">
        <v>74</v>
      </c>
      <c r="B26" s="31" t="s">
        <v>75</v>
      </c>
      <c r="G26" t="s">
        <v>1031</v>
      </c>
    </row>
    <row r="27" spans="1:7" ht="12.75" customHeight="1">
      <c r="A27" s="18" t="s">
        <v>688</v>
      </c>
      <c r="B27" s="18" t="s">
        <v>688</v>
      </c>
      <c r="C27" s="35" t="s">
        <v>1032</v>
      </c>
      <c r="G27" t="s">
        <v>1033</v>
      </c>
    </row>
    <row r="28" spans="1:7" ht="12.75" customHeight="1">
      <c r="A28" s="18" t="s">
        <v>202</v>
      </c>
      <c r="B28" s="18" t="s">
        <v>203</v>
      </c>
      <c r="C28" s="35" t="s">
        <v>1034</v>
      </c>
      <c r="G28" t="s">
        <v>1035</v>
      </c>
    </row>
    <row r="29" spans="1:7" ht="12.75" customHeight="1">
      <c r="A29" s="6" t="s">
        <v>219</v>
      </c>
      <c r="B29" s="6" t="s">
        <v>220</v>
      </c>
      <c r="C29" s="34" t="s">
        <v>1036</v>
      </c>
      <c r="D29" s="35" t="s">
        <v>1037</v>
      </c>
      <c r="G29" t="s">
        <v>1038</v>
      </c>
    </row>
    <row r="30" spans="1:7" ht="12.75" customHeight="1">
      <c r="A30" s="6" t="s">
        <v>775</v>
      </c>
      <c r="B30" s="6" t="s">
        <v>297</v>
      </c>
      <c r="G30" t="s">
        <v>1039</v>
      </c>
    </row>
    <row r="31" spans="1:7" ht="12.75" customHeight="1">
      <c r="A31" s="18" t="s">
        <v>116</v>
      </c>
      <c r="B31" s="18" t="s">
        <v>128</v>
      </c>
      <c r="C31" s="35" t="s">
        <v>1040</v>
      </c>
      <c r="G31" t="s">
        <v>1041</v>
      </c>
    </row>
    <row r="32" spans="1:7" ht="12.75" customHeight="1">
      <c r="A32" s="18" t="s">
        <v>116</v>
      </c>
      <c r="B32" s="18" t="s">
        <v>117</v>
      </c>
      <c r="G32" t="s">
        <v>1039</v>
      </c>
    </row>
    <row r="33" spans="1:7" ht="12.75" customHeight="1">
      <c r="A33" s="6" t="s">
        <v>997</v>
      </c>
      <c r="B33" s="6" t="s">
        <v>387</v>
      </c>
      <c r="C33" t="s">
        <v>1042</v>
      </c>
      <c r="D33" s="35" t="s">
        <v>1043</v>
      </c>
      <c r="G33" t="s">
        <v>1026</v>
      </c>
    </row>
    <row r="34" spans="1:7" ht="12.75" customHeight="1">
      <c r="A34" s="18" t="s">
        <v>998</v>
      </c>
      <c r="B34" s="18" t="s">
        <v>999</v>
      </c>
      <c r="G34" t="s">
        <v>1039</v>
      </c>
    </row>
    <row r="35" spans="1:7" ht="12.75" customHeight="1">
      <c r="A35" s="6" t="s">
        <v>198</v>
      </c>
      <c r="B35" s="6" t="s">
        <v>198</v>
      </c>
      <c r="C35" s="34" t="s">
        <v>1044</v>
      </c>
      <c r="D35" s="35" t="s">
        <v>1045</v>
      </c>
      <c r="G35" t="s">
        <v>1026</v>
      </c>
    </row>
    <row r="36" spans="1:7" ht="12.75" customHeight="1">
      <c r="A36" s="6" t="s">
        <v>17</v>
      </c>
      <c r="B36" s="6" t="s">
        <v>17</v>
      </c>
      <c r="C36" s="35" t="s">
        <v>1046</v>
      </c>
      <c r="G36" t="s">
        <v>1047</v>
      </c>
    </row>
    <row r="37" spans="1:7" ht="12.75" customHeight="1">
      <c r="A37" s="18" t="s">
        <v>60</v>
      </c>
      <c r="B37" s="18" t="s">
        <v>61</v>
      </c>
      <c r="C37" t="s">
        <v>1048</v>
      </c>
      <c r="G37" t="s">
        <v>1049</v>
      </c>
    </row>
    <row r="38" spans="1:7" ht="12.75" customHeight="1">
      <c r="A38" s="6" t="s">
        <v>60</v>
      </c>
      <c r="B38" s="6" t="s">
        <v>60</v>
      </c>
    </row>
    <row r="39" spans="1:7" ht="27.75" customHeight="1">
      <c r="A39" s="6" t="s">
        <v>37</v>
      </c>
      <c r="B39" s="6" t="s">
        <v>37</v>
      </c>
      <c r="C39" s="43" t="s">
        <v>1050</v>
      </c>
      <c r="D39" s="41" t="s">
        <v>1051</v>
      </c>
      <c r="G39" t="s">
        <v>1038</v>
      </c>
    </row>
    <row r="40" spans="1:7" ht="12.75" customHeight="1">
      <c r="A40" s="6" t="s">
        <v>214</v>
      </c>
      <c r="B40" s="6" t="s">
        <v>214</v>
      </c>
      <c r="C40" s="43"/>
      <c r="D40" s="41"/>
      <c r="G40" t="s">
        <v>1038</v>
      </c>
    </row>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spans="1:1" ht="12.75" customHeight="1">
      <c r="A241" s="148"/>
    </row>
    <row r="242" spans="1:1" ht="12.75" customHeight="1">
      <c r="A242" s="148"/>
    </row>
    <row r="243" spans="1:1" ht="12.75" customHeight="1">
      <c r="A243" s="148"/>
    </row>
    <row r="244" spans="1:1" ht="12.75" customHeight="1">
      <c r="A244" s="148"/>
    </row>
    <row r="245" spans="1:1" ht="12.75" customHeight="1">
      <c r="A245" s="148"/>
    </row>
    <row r="246" spans="1:1" ht="12.75" customHeight="1">
      <c r="A246" s="148"/>
    </row>
    <row r="247" spans="1:1" ht="12.75" customHeight="1">
      <c r="A247" s="148"/>
    </row>
    <row r="248" spans="1:1" ht="12.75" customHeight="1">
      <c r="A248" s="148"/>
    </row>
    <row r="249" spans="1:1" ht="12.75" customHeight="1">
      <c r="A249" s="148"/>
    </row>
    <row r="250" spans="1:1" ht="12.75" customHeight="1">
      <c r="A250" s="148"/>
    </row>
    <row r="251" spans="1:1" ht="12.75" customHeight="1">
      <c r="A251" s="148"/>
    </row>
    <row r="252" spans="1:1" ht="12.75" customHeight="1">
      <c r="A252" s="148"/>
    </row>
    <row r="253" spans="1:1" ht="12.75" customHeight="1">
      <c r="A253" s="148"/>
    </row>
    <row r="254" spans="1:1" ht="12.75" customHeight="1">
      <c r="A254" s="148"/>
    </row>
    <row r="255" spans="1:1" ht="12.75" customHeight="1">
      <c r="A255" s="148"/>
    </row>
    <row r="256" spans="1:1" ht="12.75" customHeight="1">
      <c r="A256" s="148"/>
    </row>
    <row r="257" spans="1:1" ht="12.75" customHeight="1">
      <c r="A257" s="148"/>
    </row>
    <row r="258" spans="1:1" ht="12.75" customHeight="1">
      <c r="A258" s="148"/>
    </row>
    <row r="259" spans="1:1" ht="12.75" customHeight="1">
      <c r="A259" s="148"/>
    </row>
    <row r="260" spans="1:1" ht="12.75" customHeight="1">
      <c r="A260" s="148"/>
    </row>
    <row r="261" spans="1:1" ht="12.75" customHeight="1">
      <c r="A261" s="148"/>
    </row>
    <row r="262" spans="1:1" ht="12.75" customHeight="1">
      <c r="A262" s="148"/>
    </row>
    <row r="263" spans="1:1" ht="12.75" customHeight="1">
      <c r="A263" s="148"/>
    </row>
    <row r="264" spans="1:1" ht="12.75" customHeight="1">
      <c r="A264" s="148"/>
    </row>
    <row r="265" spans="1:1" ht="12.75" customHeight="1">
      <c r="A265" s="148"/>
    </row>
    <row r="266" spans="1:1" ht="12.75" customHeight="1">
      <c r="A266" s="148"/>
    </row>
    <row r="267" spans="1:1" ht="12.75" customHeight="1">
      <c r="A267" s="148"/>
    </row>
    <row r="268" spans="1:1" ht="12.75" customHeight="1">
      <c r="A268" s="148"/>
    </row>
    <row r="269" spans="1:1" ht="12.75" customHeight="1">
      <c r="A269" s="148"/>
    </row>
    <row r="270" spans="1:1" ht="12.75" customHeight="1">
      <c r="A270" s="148"/>
    </row>
    <row r="271" spans="1:1" ht="12.75" customHeight="1">
      <c r="A271" s="148"/>
    </row>
    <row r="272" spans="1:1" ht="12.75" customHeight="1">
      <c r="A272" s="148"/>
    </row>
    <row r="273" spans="1:1" ht="12.75" customHeight="1">
      <c r="A273" s="148"/>
    </row>
    <row r="274" spans="1:1" ht="12.75" customHeight="1">
      <c r="A274" s="148"/>
    </row>
    <row r="275" spans="1:1" ht="12.75" customHeight="1">
      <c r="A275" s="148"/>
    </row>
    <row r="276" spans="1:1" ht="12.75" customHeight="1">
      <c r="A276" s="148"/>
    </row>
    <row r="277" spans="1:1" ht="12.75" customHeight="1">
      <c r="A277" s="148"/>
    </row>
    <row r="278" spans="1:1" ht="12.75" customHeight="1">
      <c r="A278" s="148"/>
    </row>
    <row r="279" spans="1:1" ht="12.75" customHeight="1">
      <c r="A279" s="148"/>
    </row>
    <row r="280" spans="1:1" ht="12.75" customHeight="1">
      <c r="A280" s="148"/>
    </row>
    <row r="281" spans="1:1" ht="12.75" customHeight="1">
      <c r="A281" s="148"/>
    </row>
    <row r="282" spans="1:1" ht="12.75" customHeight="1">
      <c r="A282" s="148"/>
    </row>
    <row r="283" spans="1:1" ht="12.75" customHeight="1">
      <c r="A283" s="148"/>
    </row>
    <row r="284" spans="1:1" ht="12.75" customHeight="1">
      <c r="A284" s="148"/>
    </row>
    <row r="285" spans="1:1" ht="12.75" customHeight="1">
      <c r="A285" s="148"/>
    </row>
    <row r="286" spans="1:1" ht="12.75" customHeight="1">
      <c r="A286" s="148"/>
    </row>
    <row r="287" spans="1:1" ht="12.75" customHeight="1">
      <c r="A287" s="148"/>
    </row>
    <row r="288" spans="1:1" ht="12.75" customHeight="1">
      <c r="A288" s="148"/>
    </row>
    <row r="289" spans="1:1" ht="12.75" customHeight="1">
      <c r="A289" s="148"/>
    </row>
    <row r="290" spans="1:1" ht="12.75" customHeight="1">
      <c r="A290" s="148"/>
    </row>
    <row r="291" spans="1:1" ht="12.75" customHeight="1">
      <c r="A291" s="148"/>
    </row>
    <row r="292" spans="1:1" ht="12.75" customHeight="1">
      <c r="A292" s="148"/>
    </row>
    <row r="293" spans="1:1" ht="12.75" customHeight="1">
      <c r="A293" s="148"/>
    </row>
    <row r="294" spans="1:1" ht="12.75" customHeight="1">
      <c r="A294" s="148"/>
    </row>
    <row r="295" spans="1:1" ht="12.75" customHeight="1">
      <c r="A295" s="148"/>
    </row>
    <row r="296" spans="1:1" ht="12.75" customHeight="1">
      <c r="A296" s="148"/>
    </row>
    <row r="297" spans="1:1" ht="12.75" customHeight="1">
      <c r="A297" s="148"/>
    </row>
    <row r="298" spans="1:1" ht="12.75" customHeight="1">
      <c r="A298" s="148"/>
    </row>
    <row r="299" spans="1:1" ht="12.75" customHeight="1">
      <c r="A299" s="148"/>
    </row>
    <row r="300" spans="1:1" ht="12.75" customHeight="1">
      <c r="A300" s="148"/>
    </row>
    <row r="301" spans="1:1" ht="12.75" customHeight="1">
      <c r="A301" s="148"/>
    </row>
    <row r="302" spans="1:1" ht="12.75" customHeight="1">
      <c r="A302" s="148"/>
    </row>
    <row r="303" spans="1:1" ht="12.75" customHeight="1">
      <c r="A303" s="148"/>
    </row>
    <row r="304" spans="1:1" ht="12.75" customHeight="1">
      <c r="A304" s="148"/>
    </row>
    <row r="305" spans="1:1" ht="12.75" customHeight="1">
      <c r="A305" s="148"/>
    </row>
    <row r="306" spans="1:1" ht="12.75" customHeight="1">
      <c r="A306" s="148"/>
    </row>
    <row r="307" spans="1:1" ht="12.75" customHeight="1">
      <c r="A307" s="148"/>
    </row>
    <row r="308" spans="1:1" ht="12.75" customHeight="1">
      <c r="A308" s="148"/>
    </row>
    <row r="309" spans="1:1" ht="12.75" customHeight="1">
      <c r="A309" s="148"/>
    </row>
    <row r="310" spans="1:1" ht="12.75" customHeight="1">
      <c r="A310" s="148"/>
    </row>
    <row r="311" spans="1:1" ht="12.75" customHeight="1">
      <c r="A311" s="148"/>
    </row>
    <row r="312" spans="1:1" ht="12.75" customHeight="1">
      <c r="A312" s="148"/>
    </row>
    <row r="313" spans="1:1" ht="12.75" customHeight="1">
      <c r="A313" s="148"/>
    </row>
    <row r="314" spans="1:1" ht="12.75" customHeight="1">
      <c r="A314" s="148"/>
    </row>
    <row r="315" spans="1:1" ht="12.75" customHeight="1">
      <c r="A315" s="148"/>
    </row>
    <row r="316" spans="1:1" ht="12.75" customHeight="1">
      <c r="A316" s="148"/>
    </row>
    <row r="317" spans="1:1" ht="12.75" customHeight="1">
      <c r="A317" s="148"/>
    </row>
    <row r="318" spans="1:1" ht="12.75" customHeight="1">
      <c r="A318" s="148"/>
    </row>
    <row r="319" spans="1:1" ht="12.75" customHeight="1">
      <c r="A319" s="148"/>
    </row>
    <row r="320" spans="1:1" ht="12.75" customHeight="1">
      <c r="A320" s="148"/>
    </row>
    <row r="321" spans="1:1" ht="12.75" customHeight="1">
      <c r="A321" s="148"/>
    </row>
    <row r="322" spans="1:1" ht="12.75" customHeight="1">
      <c r="A322" s="148"/>
    </row>
    <row r="323" spans="1:1" ht="12.75" customHeight="1">
      <c r="A323" s="148"/>
    </row>
    <row r="324" spans="1:1" ht="12.75" customHeight="1">
      <c r="A324" s="148"/>
    </row>
    <row r="325" spans="1:1" ht="12.75" customHeight="1">
      <c r="A325" s="148"/>
    </row>
    <row r="326" spans="1:1" ht="12.75" customHeight="1">
      <c r="A326" s="148"/>
    </row>
    <row r="327" spans="1:1" ht="12.75" customHeight="1">
      <c r="A327" s="148"/>
    </row>
    <row r="328" spans="1:1" ht="12.75" customHeight="1">
      <c r="A328" s="148"/>
    </row>
    <row r="329" spans="1:1" ht="12.75" customHeight="1">
      <c r="A329" s="148"/>
    </row>
    <row r="330" spans="1:1" ht="12.75" customHeight="1">
      <c r="A330" s="148"/>
    </row>
    <row r="331" spans="1:1" ht="12.75" customHeight="1">
      <c r="A331" s="148"/>
    </row>
    <row r="332" spans="1:1" ht="12.75" customHeight="1">
      <c r="A332" s="148"/>
    </row>
    <row r="333" spans="1:1" ht="12.75" customHeight="1">
      <c r="A333" s="148"/>
    </row>
    <row r="334" spans="1:1" ht="12.75" customHeight="1">
      <c r="A334" s="148"/>
    </row>
    <row r="335" spans="1:1" ht="12.75" customHeight="1">
      <c r="A335" s="148"/>
    </row>
    <row r="336" spans="1:1" ht="12.75" customHeight="1">
      <c r="A336" s="148"/>
    </row>
    <row r="337" spans="1:1" ht="12.75" customHeight="1">
      <c r="A337" s="148"/>
    </row>
    <row r="338" spans="1:1" ht="12.75" customHeight="1">
      <c r="A338" s="148"/>
    </row>
    <row r="339" spans="1:1" ht="12.75" customHeight="1">
      <c r="A339" s="148"/>
    </row>
    <row r="340" spans="1:1" ht="12.75" customHeight="1">
      <c r="A340" s="148"/>
    </row>
    <row r="341" spans="1:1" ht="12.75" customHeight="1">
      <c r="A341" s="148"/>
    </row>
    <row r="342" spans="1:1" ht="12.75" customHeight="1">
      <c r="A342" s="148"/>
    </row>
    <row r="343" spans="1:1" ht="12.75" customHeight="1">
      <c r="A343" s="148"/>
    </row>
    <row r="344" spans="1:1" ht="12.75" customHeight="1">
      <c r="A344" s="148"/>
    </row>
    <row r="345" spans="1:1" ht="12.75" customHeight="1">
      <c r="A345" s="148"/>
    </row>
    <row r="346" spans="1:1" ht="12.75" customHeight="1">
      <c r="A346" s="148"/>
    </row>
    <row r="347" spans="1:1" ht="12.75" customHeight="1">
      <c r="A347" s="148"/>
    </row>
    <row r="348" spans="1:1" ht="12.75" customHeight="1">
      <c r="A348" s="148"/>
    </row>
    <row r="349" spans="1:1" ht="12.75" customHeight="1">
      <c r="A349" s="148"/>
    </row>
    <row r="350" spans="1:1" ht="12.75" customHeight="1">
      <c r="A350" s="148"/>
    </row>
    <row r="351" spans="1:1" ht="12.75" customHeight="1">
      <c r="A351" s="148"/>
    </row>
    <row r="352" spans="1:1" ht="12.75" customHeight="1">
      <c r="A352" s="148"/>
    </row>
    <row r="353" spans="1:1" ht="12.75" customHeight="1">
      <c r="A353" s="148"/>
    </row>
    <row r="354" spans="1:1" ht="12.75" customHeight="1">
      <c r="A354" s="148"/>
    </row>
    <row r="355" spans="1:1" ht="12.75" customHeight="1">
      <c r="A355" s="148"/>
    </row>
    <row r="356" spans="1:1" ht="12.75" customHeight="1">
      <c r="A356" s="148"/>
    </row>
    <row r="357" spans="1:1" ht="12.75" customHeight="1">
      <c r="A357" s="148"/>
    </row>
    <row r="358" spans="1:1" ht="12.75" customHeight="1">
      <c r="A358" s="148"/>
    </row>
    <row r="359" spans="1:1" ht="12.75" customHeight="1">
      <c r="A359" s="148"/>
    </row>
    <row r="360" spans="1:1" ht="12.75" customHeight="1">
      <c r="A360" s="148"/>
    </row>
    <row r="361" spans="1:1" ht="12.75" customHeight="1">
      <c r="A361" s="148"/>
    </row>
    <row r="362" spans="1:1" ht="12.75" customHeight="1">
      <c r="A362" s="148"/>
    </row>
    <row r="363" spans="1:1" ht="12.75" customHeight="1">
      <c r="A363" s="148"/>
    </row>
    <row r="364" spans="1:1" ht="12.75" customHeight="1">
      <c r="A364" s="148"/>
    </row>
    <row r="365" spans="1:1" ht="12.75" customHeight="1">
      <c r="A365" s="148"/>
    </row>
    <row r="366" spans="1:1" ht="12.75" customHeight="1">
      <c r="A366" s="148"/>
    </row>
    <row r="367" spans="1:1" ht="12.75" customHeight="1">
      <c r="A367" s="148"/>
    </row>
    <row r="368" spans="1:1" ht="12.75" customHeight="1">
      <c r="A368" s="148"/>
    </row>
    <row r="369" spans="1:1" ht="12.75" customHeight="1">
      <c r="A369" s="148"/>
    </row>
    <row r="370" spans="1:1" ht="12.75" customHeight="1">
      <c r="A370" s="148"/>
    </row>
    <row r="371" spans="1:1" ht="12.75" customHeight="1">
      <c r="A371" s="148"/>
    </row>
    <row r="372" spans="1:1" ht="12.75" customHeight="1">
      <c r="A372" s="148"/>
    </row>
    <row r="373" spans="1:1" ht="12.75" customHeight="1">
      <c r="A373" s="148"/>
    </row>
    <row r="374" spans="1:1" ht="12.75" customHeight="1">
      <c r="A374" s="148"/>
    </row>
    <row r="375" spans="1:1" ht="12.75" customHeight="1">
      <c r="A375" s="148"/>
    </row>
    <row r="376" spans="1:1" ht="12.75" customHeight="1">
      <c r="A376" s="148"/>
    </row>
    <row r="377" spans="1:1" ht="12.75" customHeight="1">
      <c r="A377" s="148"/>
    </row>
    <row r="378" spans="1:1" ht="12.75" customHeight="1">
      <c r="A378" s="148"/>
    </row>
    <row r="379" spans="1:1" ht="12.75" customHeight="1">
      <c r="A379" s="148"/>
    </row>
    <row r="380" spans="1:1" ht="12.75" customHeight="1">
      <c r="A380" s="148"/>
    </row>
    <row r="381" spans="1:1" ht="12.75" customHeight="1">
      <c r="A381" s="148"/>
    </row>
    <row r="382" spans="1:1" ht="12.75" customHeight="1">
      <c r="A382" s="148"/>
    </row>
    <row r="383" spans="1:1" ht="12.75" customHeight="1">
      <c r="A383" s="148"/>
    </row>
    <row r="384" spans="1:1" ht="12.75" customHeight="1">
      <c r="A384" s="148"/>
    </row>
    <row r="385" spans="1:1" ht="12.75" customHeight="1">
      <c r="A385" s="148"/>
    </row>
    <row r="386" spans="1:1" ht="12.75" customHeight="1">
      <c r="A386" s="148"/>
    </row>
    <row r="387" spans="1:1" ht="12.75" customHeight="1">
      <c r="A387" s="148"/>
    </row>
    <row r="388" spans="1:1" ht="12.75" customHeight="1">
      <c r="A388" s="148"/>
    </row>
    <row r="389" spans="1:1" ht="12.75" customHeight="1">
      <c r="A389" s="148"/>
    </row>
    <row r="390" spans="1:1" ht="12.75" customHeight="1">
      <c r="A390" s="148"/>
    </row>
    <row r="391" spans="1:1" ht="12.75" customHeight="1">
      <c r="A391" s="148"/>
    </row>
    <row r="392" spans="1:1" ht="12.75" customHeight="1">
      <c r="A392" s="148"/>
    </row>
    <row r="393" spans="1:1" ht="12.75" customHeight="1">
      <c r="A393" s="148"/>
    </row>
    <row r="394" spans="1:1" ht="12.75" customHeight="1">
      <c r="A394" s="148"/>
    </row>
    <row r="395" spans="1:1" ht="12.75" customHeight="1">
      <c r="A395" s="148"/>
    </row>
    <row r="396" spans="1:1" ht="12.75" customHeight="1">
      <c r="A396" s="148"/>
    </row>
    <row r="397" spans="1:1" ht="12.75" customHeight="1">
      <c r="A397" s="148"/>
    </row>
    <row r="398" spans="1:1" ht="12.75" customHeight="1">
      <c r="A398" s="148"/>
    </row>
    <row r="399" spans="1:1" ht="12.75" customHeight="1">
      <c r="A399" s="148"/>
    </row>
    <row r="400" spans="1:1" ht="12.75" customHeight="1">
      <c r="A400" s="148"/>
    </row>
    <row r="401" spans="1:1" ht="12.75" customHeight="1">
      <c r="A401" s="148"/>
    </row>
    <row r="402" spans="1:1" ht="12.75" customHeight="1">
      <c r="A402" s="148"/>
    </row>
    <row r="403" spans="1:1" ht="12.75" customHeight="1">
      <c r="A403" s="148"/>
    </row>
    <row r="404" spans="1:1" ht="12.75" customHeight="1">
      <c r="A404" s="148"/>
    </row>
    <row r="405" spans="1:1" ht="12.75" customHeight="1">
      <c r="A405" s="148"/>
    </row>
    <row r="406" spans="1:1" ht="12.75" customHeight="1">
      <c r="A406" s="148"/>
    </row>
    <row r="407" spans="1:1" ht="12.75" customHeight="1">
      <c r="A407" s="148"/>
    </row>
    <row r="408" spans="1:1" ht="12.75" customHeight="1">
      <c r="A408" s="148"/>
    </row>
    <row r="409" spans="1:1" ht="12.75" customHeight="1">
      <c r="A409" s="148"/>
    </row>
    <row r="410" spans="1:1" ht="12.75" customHeight="1">
      <c r="A410" s="148"/>
    </row>
    <row r="411" spans="1:1" ht="12.75" customHeight="1">
      <c r="A411" s="148"/>
    </row>
    <row r="412" spans="1:1" ht="12.75" customHeight="1">
      <c r="A412" s="148"/>
    </row>
    <row r="413" spans="1:1" ht="12.75" customHeight="1">
      <c r="A413" s="148"/>
    </row>
    <row r="414" spans="1:1" ht="12.75" customHeight="1">
      <c r="A414" s="148"/>
    </row>
    <row r="415" spans="1:1" ht="12.75" customHeight="1">
      <c r="A415" s="148"/>
    </row>
    <row r="416" spans="1:1" ht="12.75" customHeight="1">
      <c r="A416" s="148"/>
    </row>
    <row r="417" spans="1:1" ht="12.75" customHeight="1">
      <c r="A417" s="148"/>
    </row>
    <row r="418" spans="1:1" ht="12.75" customHeight="1">
      <c r="A418" s="148"/>
    </row>
    <row r="419" spans="1:1" ht="12.75" customHeight="1">
      <c r="A419" s="148"/>
    </row>
    <row r="420" spans="1:1" ht="12.75" customHeight="1">
      <c r="A420" s="148"/>
    </row>
    <row r="421" spans="1:1" ht="12.75" customHeight="1">
      <c r="A421" s="148"/>
    </row>
    <row r="422" spans="1:1" ht="12.75" customHeight="1">
      <c r="A422" s="148"/>
    </row>
    <row r="423" spans="1:1" ht="12.75" customHeight="1">
      <c r="A423" s="148"/>
    </row>
    <row r="424" spans="1:1" ht="12.75" customHeight="1">
      <c r="A424" s="148"/>
    </row>
    <row r="425" spans="1:1" ht="12.75" customHeight="1">
      <c r="A425" s="148"/>
    </row>
    <row r="426" spans="1:1" ht="12.75" customHeight="1">
      <c r="A426" s="148"/>
    </row>
    <row r="427" spans="1:1" ht="12.75" customHeight="1">
      <c r="A427" s="148"/>
    </row>
    <row r="428" spans="1:1" ht="12.75" customHeight="1">
      <c r="A428" s="148"/>
    </row>
    <row r="429" spans="1:1" ht="12.75" customHeight="1">
      <c r="A429" s="148"/>
    </row>
    <row r="430" spans="1:1" ht="12.75" customHeight="1">
      <c r="A430" s="148"/>
    </row>
    <row r="431" spans="1:1" ht="12.75" customHeight="1">
      <c r="A431" s="148"/>
    </row>
    <row r="432" spans="1:1" ht="12.75" customHeight="1">
      <c r="A432" s="148"/>
    </row>
    <row r="433" spans="1:1" ht="12.75" customHeight="1">
      <c r="A433" s="148"/>
    </row>
    <row r="434" spans="1:1" ht="12.75" customHeight="1">
      <c r="A434" s="148"/>
    </row>
    <row r="435" spans="1:1" ht="12.75" customHeight="1">
      <c r="A435" s="148"/>
    </row>
    <row r="436" spans="1:1" ht="12.75" customHeight="1">
      <c r="A436" s="148"/>
    </row>
    <row r="437" spans="1:1" ht="12.75" customHeight="1">
      <c r="A437" s="148"/>
    </row>
    <row r="438" spans="1:1" ht="12.75" customHeight="1">
      <c r="A438" s="148"/>
    </row>
    <row r="439" spans="1:1" ht="12.75" customHeight="1">
      <c r="A439" s="148"/>
    </row>
    <row r="440" spans="1:1" ht="12.75" customHeight="1">
      <c r="A440" s="148"/>
    </row>
    <row r="441" spans="1:1" ht="12.75" customHeight="1">
      <c r="A441" s="148"/>
    </row>
    <row r="442" spans="1:1" ht="12.75" customHeight="1">
      <c r="A442" s="148"/>
    </row>
    <row r="443" spans="1:1" ht="12.75" customHeight="1">
      <c r="A443" s="148"/>
    </row>
    <row r="444" spans="1:1" ht="12.75" customHeight="1">
      <c r="A444" s="148"/>
    </row>
    <row r="445" spans="1:1" ht="12.75" customHeight="1">
      <c r="A445" s="148"/>
    </row>
    <row r="446" spans="1:1" ht="12.75" customHeight="1">
      <c r="A446" s="148"/>
    </row>
    <row r="447" spans="1:1" ht="12.75" customHeight="1">
      <c r="A447" s="148"/>
    </row>
    <row r="448" spans="1:1" ht="12.75" customHeight="1">
      <c r="A448" s="148"/>
    </row>
    <row r="449" spans="1:1" ht="12.75" customHeight="1">
      <c r="A449" s="148"/>
    </row>
    <row r="450" spans="1:1" ht="12.75" customHeight="1">
      <c r="A450" s="148"/>
    </row>
    <row r="451" spans="1:1" ht="12.75" customHeight="1">
      <c r="A451" s="148"/>
    </row>
    <row r="452" spans="1:1" ht="12.75" customHeight="1">
      <c r="A452" s="148"/>
    </row>
    <row r="453" spans="1:1" ht="12.75" customHeight="1">
      <c r="A453" s="148"/>
    </row>
    <row r="454" spans="1:1" ht="12.75" customHeight="1">
      <c r="A454" s="148"/>
    </row>
    <row r="455" spans="1:1" ht="12.75" customHeight="1">
      <c r="A455" s="148"/>
    </row>
    <row r="456" spans="1:1" ht="12.75" customHeight="1">
      <c r="A456" s="148"/>
    </row>
    <row r="457" spans="1:1" ht="12.75" customHeight="1">
      <c r="A457" s="148"/>
    </row>
    <row r="458" spans="1:1" ht="12.75" customHeight="1">
      <c r="A458" s="148"/>
    </row>
    <row r="459" spans="1:1" ht="12.75" customHeight="1">
      <c r="A459" s="148"/>
    </row>
    <row r="460" spans="1:1" ht="12.75" customHeight="1">
      <c r="A460" s="148"/>
    </row>
    <row r="461" spans="1:1" ht="12.75" customHeight="1">
      <c r="A461" s="148"/>
    </row>
    <row r="462" spans="1:1" ht="12.75" customHeight="1">
      <c r="A462" s="148"/>
    </row>
    <row r="463" spans="1:1" ht="12.75" customHeight="1">
      <c r="A463" s="148"/>
    </row>
    <row r="464" spans="1:1" ht="12.75" customHeight="1">
      <c r="A464" s="148"/>
    </row>
    <row r="465" spans="1:1" ht="12.75" customHeight="1">
      <c r="A465" s="148"/>
    </row>
    <row r="466" spans="1:1" ht="12.75" customHeight="1">
      <c r="A466" s="148"/>
    </row>
    <row r="467" spans="1:1" ht="12.75" customHeight="1">
      <c r="A467" s="148"/>
    </row>
    <row r="468" spans="1:1" ht="12.75" customHeight="1">
      <c r="A468" s="148"/>
    </row>
    <row r="469" spans="1:1" ht="12.75" customHeight="1">
      <c r="A469" s="148"/>
    </row>
    <row r="470" spans="1:1" ht="12.75" customHeight="1">
      <c r="A470" s="148"/>
    </row>
    <row r="471" spans="1:1" ht="12.75" customHeight="1">
      <c r="A471" s="148"/>
    </row>
    <row r="472" spans="1:1" ht="12.75" customHeight="1">
      <c r="A472" s="148"/>
    </row>
    <row r="473" spans="1:1" ht="12.75" customHeight="1">
      <c r="A473" s="148"/>
    </row>
    <row r="474" spans="1:1" ht="12.75" customHeight="1">
      <c r="A474" s="148"/>
    </row>
    <row r="475" spans="1:1" ht="12.75" customHeight="1">
      <c r="A475" s="148"/>
    </row>
    <row r="476" spans="1:1" ht="12.75" customHeight="1">
      <c r="A476" s="148"/>
    </row>
    <row r="477" spans="1:1" ht="12.75" customHeight="1">
      <c r="A477" s="148"/>
    </row>
    <row r="478" spans="1:1" ht="12.75" customHeight="1">
      <c r="A478" s="148"/>
    </row>
    <row r="479" spans="1:1" ht="12.75" customHeight="1">
      <c r="A479" s="148"/>
    </row>
    <row r="480" spans="1:1" ht="12.75" customHeight="1">
      <c r="A480" s="148"/>
    </row>
    <row r="481" spans="1:1" ht="12.75" customHeight="1">
      <c r="A481" s="148"/>
    </row>
    <row r="482" spans="1:1" ht="12.75" customHeight="1">
      <c r="A482" s="148"/>
    </row>
    <row r="483" spans="1:1" ht="12.75" customHeight="1">
      <c r="A483" s="148"/>
    </row>
    <row r="484" spans="1:1" ht="12.75" customHeight="1">
      <c r="A484" s="148"/>
    </row>
    <row r="485" spans="1:1" ht="12.75" customHeight="1">
      <c r="A485" s="148"/>
    </row>
    <row r="486" spans="1:1" ht="12.75" customHeight="1">
      <c r="A486" s="148"/>
    </row>
    <row r="487" spans="1:1" ht="12.75" customHeight="1">
      <c r="A487" s="148"/>
    </row>
    <row r="488" spans="1:1" ht="12.75" customHeight="1">
      <c r="A488" s="148"/>
    </row>
    <row r="489" spans="1:1" ht="12.75" customHeight="1">
      <c r="A489" s="148"/>
    </row>
    <row r="490" spans="1:1" ht="12.75" customHeight="1">
      <c r="A490" s="148"/>
    </row>
    <row r="491" spans="1:1" ht="12.75" customHeight="1">
      <c r="A491" s="148"/>
    </row>
    <row r="492" spans="1:1" ht="12.75" customHeight="1">
      <c r="A492" s="148"/>
    </row>
    <row r="493" spans="1:1" ht="12.75" customHeight="1">
      <c r="A493" s="148"/>
    </row>
    <row r="494" spans="1:1" ht="12.75" customHeight="1">
      <c r="A494" s="148"/>
    </row>
    <row r="495" spans="1:1" ht="12.75" customHeight="1">
      <c r="A495" s="148"/>
    </row>
    <row r="496" spans="1:1" ht="12.75" customHeight="1">
      <c r="A496" s="148"/>
    </row>
    <row r="497" spans="1:1" ht="12.75" customHeight="1">
      <c r="A497" s="148"/>
    </row>
    <row r="498" spans="1:1" ht="12.75" customHeight="1">
      <c r="A498" s="148"/>
    </row>
    <row r="499" spans="1:1" ht="12.75" customHeight="1">
      <c r="A499" s="148"/>
    </row>
    <row r="500" spans="1:1" ht="12.75" customHeight="1">
      <c r="A500" s="148"/>
    </row>
    <row r="501" spans="1:1" ht="12.75" customHeight="1">
      <c r="A501" s="148"/>
    </row>
    <row r="502" spans="1:1" ht="12.75" customHeight="1">
      <c r="A502" s="148"/>
    </row>
    <row r="503" spans="1:1" ht="12.75" customHeight="1">
      <c r="A503" s="148"/>
    </row>
    <row r="504" spans="1:1" ht="12.75" customHeight="1">
      <c r="A504" s="148"/>
    </row>
    <row r="505" spans="1:1" ht="12.75" customHeight="1">
      <c r="A505" s="148"/>
    </row>
    <row r="506" spans="1:1" ht="12.75" customHeight="1">
      <c r="A506" s="148"/>
    </row>
    <row r="507" spans="1:1" ht="12.75" customHeight="1">
      <c r="A507" s="148"/>
    </row>
    <row r="508" spans="1:1" ht="12.75" customHeight="1">
      <c r="A508" s="148"/>
    </row>
    <row r="509" spans="1:1" ht="12.75" customHeight="1">
      <c r="A509" s="148"/>
    </row>
    <row r="510" spans="1:1" ht="12.75" customHeight="1">
      <c r="A510" s="148"/>
    </row>
    <row r="511" spans="1:1" ht="12.75" customHeight="1">
      <c r="A511" s="148"/>
    </row>
    <row r="512" spans="1:1" ht="12.75" customHeight="1">
      <c r="A512" s="148"/>
    </row>
    <row r="513" spans="1:1" ht="12.75" customHeight="1">
      <c r="A513" s="148"/>
    </row>
    <row r="514" spans="1:1" ht="12.75" customHeight="1">
      <c r="A514" s="148"/>
    </row>
    <row r="515" spans="1:1" ht="12.75" customHeight="1">
      <c r="A515" s="148"/>
    </row>
    <row r="516" spans="1:1" ht="12.75" customHeight="1">
      <c r="A516" s="148"/>
    </row>
    <row r="517" spans="1:1" ht="12.75" customHeight="1">
      <c r="A517" s="148"/>
    </row>
    <row r="518" spans="1:1" ht="12.75" customHeight="1">
      <c r="A518" s="148"/>
    </row>
    <row r="519" spans="1:1" ht="12.75" customHeight="1">
      <c r="A519" s="148"/>
    </row>
    <row r="520" spans="1:1" ht="12.75" customHeight="1">
      <c r="A520" s="148"/>
    </row>
    <row r="521" spans="1:1" ht="12.75" customHeight="1">
      <c r="A521" s="148"/>
    </row>
    <row r="522" spans="1:1" ht="12.75" customHeight="1">
      <c r="A522" s="148"/>
    </row>
    <row r="523" spans="1:1" ht="12.75" customHeight="1">
      <c r="A523" s="148"/>
    </row>
    <row r="524" spans="1:1" ht="12.75" customHeight="1">
      <c r="A524" s="148"/>
    </row>
    <row r="525" spans="1:1" ht="12.75" customHeight="1">
      <c r="A525" s="148"/>
    </row>
    <row r="526" spans="1:1" ht="12.75" customHeight="1">
      <c r="A526" s="148"/>
    </row>
    <row r="527" spans="1:1" ht="12.75" customHeight="1">
      <c r="A527" s="148"/>
    </row>
    <row r="528" spans="1:1" ht="12.75" customHeight="1">
      <c r="A528" s="148"/>
    </row>
    <row r="529" spans="1:1" ht="12.75" customHeight="1">
      <c r="A529" s="148"/>
    </row>
    <row r="530" spans="1:1" ht="12.75" customHeight="1">
      <c r="A530" s="148"/>
    </row>
    <row r="531" spans="1:1" ht="12.75" customHeight="1">
      <c r="A531" s="148"/>
    </row>
    <row r="532" spans="1:1" ht="12.75" customHeight="1">
      <c r="A532" s="148"/>
    </row>
    <row r="533" spans="1:1" ht="12.75" customHeight="1">
      <c r="A533" s="148"/>
    </row>
    <row r="534" spans="1:1" ht="12.75" customHeight="1">
      <c r="A534" s="148"/>
    </row>
    <row r="535" spans="1:1" ht="12.75" customHeight="1">
      <c r="A535" s="148"/>
    </row>
    <row r="536" spans="1:1" ht="12.75" customHeight="1">
      <c r="A536" s="148"/>
    </row>
    <row r="537" spans="1:1" ht="12.75" customHeight="1">
      <c r="A537" s="148"/>
    </row>
    <row r="538" spans="1:1" ht="12.75" customHeight="1">
      <c r="A538" s="148"/>
    </row>
    <row r="539" spans="1:1" ht="12.75" customHeight="1">
      <c r="A539" s="148"/>
    </row>
    <row r="540" spans="1:1" ht="12.75" customHeight="1">
      <c r="A540" s="148"/>
    </row>
    <row r="541" spans="1:1" ht="12.75" customHeight="1">
      <c r="A541" s="148"/>
    </row>
    <row r="542" spans="1:1" ht="12.75" customHeight="1">
      <c r="A542" s="148"/>
    </row>
    <row r="543" spans="1:1" ht="12.75" customHeight="1">
      <c r="A543" s="148"/>
    </row>
    <row r="544" spans="1:1" ht="12.75" customHeight="1">
      <c r="A544" s="148"/>
    </row>
    <row r="545" spans="1:1" ht="12.75" customHeight="1">
      <c r="A545" s="148"/>
    </row>
    <row r="546" spans="1:1" ht="12.75" customHeight="1">
      <c r="A546" s="148"/>
    </row>
    <row r="547" spans="1:1" ht="12.75" customHeight="1">
      <c r="A547" s="148"/>
    </row>
    <row r="548" spans="1:1" ht="12.75" customHeight="1">
      <c r="A548" s="148"/>
    </row>
    <row r="549" spans="1:1" ht="12.75" customHeight="1">
      <c r="A549" s="148"/>
    </row>
    <row r="550" spans="1:1" ht="12.75" customHeight="1">
      <c r="A550" s="148"/>
    </row>
    <row r="551" spans="1:1" ht="12.75" customHeight="1">
      <c r="A551" s="148"/>
    </row>
    <row r="552" spans="1:1" ht="12.75" customHeight="1">
      <c r="A552" s="148"/>
    </row>
    <row r="553" spans="1:1" ht="12.75" customHeight="1">
      <c r="A553" s="148"/>
    </row>
    <row r="554" spans="1:1" ht="12.75" customHeight="1">
      <c r="A554" s="148"/>
    </row>
    <row r="555" spans="1:1" ht="12.75" customHeight="1">
      <c r="A555" s="148"/>
    </row>
    <row r="556" spans="1:1" ht="12.75" customHeight="1">
      <c r="A556" s="148"/>
    </row>
    <row r="557" spans="1:1" ht="12.75" customHeight="1">
      <c r="A557" s="148"/>
    </row>
    <row r="558" spans="1:1" ht="12.75" customHeight="1">
      <c r="A558" s="148"/>
    </row>
    <row r="559" spans="1:1" ht="12.75" customHeight="1">
      <c r="A559" s="148"/>
    </row>
    <row r="560" spans="1:1" ht="12.75" customHeight="1">
      <c r="A560" s="148"/>
    </row>
    <row r="561" spans="1:1" ht="12.75" customHeight="1">
      <c r="A561" s="148"/>
    </row>
    <row r="562" spans="1:1" ht="12.75" customHeight="1">
      <c r="A562" s="148"/>
    </row>
    <row r="563" spans="1:1" ht="12.75" customHeight="1">
      <c r="A563" s="148"/>
    </row>
    <row r="564" spans="1:1" ht="12.75" customHeight="1">
      <c r="A564" s="148"/>
    </row>
    <row r="565" spans="1:1" ht="12.75" customHeight="1">
      <c r="A565" s="148"/>
    </row>
    <row r="566" spans="1:1" ht="12.75" customHeight="1">
      <c r="A566" s="148"/>
    </row>
    <row r="567" spans="1:1" ht="12.75" customHeight="1">
      <c r="A567" s="148"/>
    </row>
    <row r="568" spans="1:1" ht="12.75" customHeight="1">
      <c r="A568" s="148"/>
    </row>
    <row r="569" spans="1:1" ht="12.75" customHeight="1">
      <c r="A569" s="148"/>
    </row>
    <row r="570" spans="1:1" ht="12.75" customHeight="1">
      <c r="A570" s="148"/>
    </row>
    <row r="571" spans="1:1" ht="12.75" customHeight="1">
      <c r="A571" s="148"/>
    </row>
    <row r="572" spans="1:1" ht="12.75" customHeight="1">
      <c r="A572" s="148"/>
    </row>
    <row r="573" spans="1:1" ht="12.75" customHeight="1">
      <c r="A573" s="148"/>
    </row>
    <row r="574" spans="1:1" ht="12.75" customHeight="1">
      <c r="A574" s="148"/>
    </row>
    <row r="575" spans="1:1" ht="12.75" customHeight="1">
      <c r="A575" s="148"/>
    </row>
    <row r="576" spans="1:1" ht="12.75" customHeight="1">
      <c r="A576" s="148"/>
    </row>
    <row r="577" spans="1:1" ht="12.75" customHeight="1">
      <c r="A577" s="148"/>
    </row>
    <row r="578" spans="1:1" ht="12.75" customHeight="1">
      <c r="A578" s="148"/>
    </row>
    <row r="579" spans="1:1" ht="12.75" customHeight="1">
      <c r="A579" s="148"/>
    </row>
    <row r="580" spans="1:1" ht="12.75" customHeight="1">
      <c r="A580" s="148"/>
    </row>
    <row r="581" spans="1:1" ht="12.75" customHeight="1">
      <c r="A581" s="148"/>
    </row>
    <row r="582" spans="1:1" ht="12.75" customHeight="1">
      <c r="A582" s="148"/>
    </row>
    <row r="583" spans="1:1" ht="12.75" customHeight="1">
      <c r="A583" s="148"/>
    </row>
    <row r="584" spans="1:1" ht="12.75" customHeight="1">
      <c r="A584" s="148"/>
    </row>
    <row r="585" spans="1:1" ht="12.75" customHeight="1">
      <c r="A585" s="148"/>
    </row>
    <row r="586" spans="1:1" ht="12.75" customHeight="1">
      <c r="A586" s="148"/>
    </row>
    <row r="587" spans="1:1" ht="12.75" customHeight="1">
      <c r="A587" s="148"/>
    </row>
    <row r="588" spans="1:1" ht="12.75" customHeight="1">
      <c r="A588" s="148"/>
    </row>
    <row r="589" spans="1:1" ht="12.75" customHeight="1">
      <c r="A589" s="148"/>
    </row>
    <row r="590" spans="1:1" ht="12.75" customHeight="1">
      <c r="A590" s="148"/>
    </row>
    <row r="591" spans="1:1" ht="12.75" customHeight="1">
      <c r="A591" s="148"/>
    </row>
    <row r="592" spans="1:1" ht="12.75" customHeight="1">
      <c r="A592" s="148"/>
    </row>
    <row r="593" spans="1:1" ht="12.75" customHeight="1">
      <c r="A593" s="148"/>
    </row>
    <row r="594" spans="1:1" ht="12.75" customHeight="1">
      <c r="A594" s="148"/>
    </row>
    <row r="595" spans="1:1" ht="12.75" customHeight="1">
      <c r="A595" s="148"/>
    </row>
    <row r="596" spans="1:1" ht="12.75" customHeight="1">
      <c r="A596" s="148"/>
    </row>
    <row r="597" spans="1:1" ht="12.75" customHeight="1">
      <c r="A597" s="148"/>
    </row>
    <row r="598" spans="1:1" ht="12.75" customHeight="1">
      <c r="A598" s="148"/>
    </row>
    <row r="599" spans="1:1" ht="12.75" customHeight="1">
      <c r="A599" s="148"/>
    </row>
    <row r="600" spans="1:1" ht="12.75" customHeight="1">
      <c r="A600" s="148"/>
    </row>
    <row r="601" spans="1:1" ht="12.75" customHeight="1">
      <c r="A601" s="148"/>
    </row>
    <row r="602" spans="1:1" ht="12.75" customHeight="1">
      <c r="A602" s="148"/>
    </row>
    <row r="603" spans="1:1" ht="12.75" customHeight="1">
      <c r="A603" s="148"/>
    </row>
    <row r="604" spans="1:1" ht="12.75" customHeight="1">
      <c r="A604" s="148"/>
    </row>
    <row r="605" spans="1:1" ht="12.75" customHeight="1">
      <c r="A605" s="148"/>
    </row>
    <row r="606" spans="1:1" ht="12.75" customHeight="1">
      <c r="A606" s="148"/>
    </row>
    <row r="607" spans="1:1" ht="12.75" customHeight="1">
      <c r="A607" s="148"/>
    </row>
    <row r="608" spans="1:1" ht="12.75" customHeight="1">
      <c r="A608" s="148"/>
    </row>
    <row r="609" spans="1:1" ht="12.75" customHeight="1">
      <c r="A609" s="148"/>
    </row>
    <row r="610" spans="1:1" ht="12.75" customHeight="1">
      <c r="A610" s="148"/>
    </row>
    <row r="611" spans="1:1" ht="12.75" customHeight="1">
      <c r="A611" s="148"/>
    </row>
    <row r="612" spans="1:1" ht="12.75" customHeight="1">
      <c r="A612" s="148"/>
    </row>
    <row r="613" spans="1:1" ht="12.75" customHeight="1">
      <c r="A613" s="148"/>
    </row>
    <row r="614" spans="1:1" ht="12.75" customHeight="1">
      <c r="A614" s="148"/>
    </row>
    <row r="615" spans="1:1" ht="12.75" customHeight="1">
      <c r="A615" s="148"/>
    </row>
    <row r="616" spans="1:1" ht="12.75" customHeight="1">
      <c r="A616" s="148"/>
    </row>
    <row r="617" spans="1:1" ht="12.75" customHeight="1">
      <c r="A617" s="148"/>
    </row>
    <row r="618" spans="1:1" ht="12.75" customHeight="1">
      <c r="A618" s="148"/>
    </row>
    <row r="619" spans="1:1" ht="12.75" customHeight="1">
      <c r="A619" s="148"/>
    </row>
    <row r="620" spans="1:1" ht="12.75" customHeight="1">
      <c r="A620" s="148"/>
    </row>
    <row r="621" spans="1:1" ht="12.75" customHeight="1">
      <c r="A621" s="148"/>
    </row>
    <row r="622" spans="1:1" ht="12.75" customHeight="1">
      <c r="A622" s="148"/>
    </row>
    <row r="623" spans="1:1" ht="12.75" customHeight="1">
      <c r="A623" s="148"/>
    </row>
    <row r="624" spans="1:1" ht="12.75" customHeight="1">
      <c r="A624" s="148"/>
    </row>
    <row r="625" spans="1:1" ht="12.75" customHeight="1">
      <c r="A625" s="148"/>
    </row>
    <row r="626" spans="1:1" ht="12.75" customHeight="1">
      <c r="A626" s="148"/>
    </row>
    <row r="627" spans="1:1" ht="12.75" customHeight="1">
      <c r="A627" s="148"/>
    </row>
    <row r="628" spans="1:1" ht="12.75" customHeight="1">
      <c r="A628" s="148"/>
    </row>
    <row r="629" spans="1:1" ht="12.75" customHeight="1">
      <c r="A629" s="148"/>
    </row>
    <row r="630" spans="1:1" ht="12.75" customHeight="1">
      <c r="A630" s="148"/>
    </row>
    <row r="631" spans="1:1" ht="12.75" customHeight="1">
      <c r="A631" s="148"/>
    </row>
    <row r="632" spans="1:1" ht="12.75" customHeight="1">
      <c r="A632" s="148"/>
    </row>
    <row r="633" spans="1:1" ht="12.75" customHeight="1">
      <c r="A633" s="148"/>
    </row>
    <row r="634" spans="1:1" ht="12.75" customHeight="1">
      <c r="A634" s="148"/>
    </row>
    <row r="635" spans="1:1" ht="12.75" customHeight="1">
      <c r="A635" s="148"/>
    </row>
    <row r="636" spans="1:1" ht="12.75" customHeight="1">
      <c r="A636" s="148"/>
    </row>
    <row r="637" spans="1:1" ht="12.75" customHeight="1">
      <c r="A637" s="148"/>
    </row>
    <row r="638" spans="1:1" ht="12.75" customHeight="1">
      <c r="A638" s="148"/>
    </row>
    <row r="639" spans="1:1" ht="12.75" customHeight="1">
      <c r="A639" s="148"/>
    </row>
    <row r="640" spans="1:1" ht="12.75" customHeight="1">
      <c r="A640" s="148"/>
    </row>
    <row r="641" spans="1:1" ht="12.75" customHeight="1">
      <c r="A641" s="148"/>
    </row>
    <row r="642" spans="1:1" ht="12.75" customHeight="1">
      <c r="A642" s="148"/>
    </row>
    <row r="643" spans="1:1" ht="12.75" customHeight="1">
      <c r="A643" s="148"/>
    </row>
    <row r="644" spans="1:1" ht="12.75" customHeight="1">
      <c r="A644" s="148"/>
    </row>
    <row r="645" spans="1:1" ht="12.75" customHeight="1">
      <c r="A645" s="148"/>
    </row>
    <row r="646" spans="1:1" ht="12.75" customHeight="1">
      <c r="A646" s="148"/>
    </row>
    <row r="647" spans="1:1" ht="12.75" customHeight="1">
      <c r="A647" s="148"/>
    </row>
    <row r="648" spans="1:1" ht="12.75" customHeight="1">
      <c r="A648" s="148"/>
    </row>
    <row r="649" spans="1:1" ht="12.75" customHeight="1">
      <c r="A649" s="148"/>
    </row>
    <row r="650" spans="1:1" ht="12.75" customHeight="1">
      <c r="A650" s="148"/>
    </row>
    <row r="651" spans="1:1" ht="12.75" customHeight="1">
      <c r="A651" s="148"/>
    </row>
    <row r="652" spans="1:1" ht="12.75" customHeight="1">
      <c r="A652" s="148"/>
    </row>
    <row r="653" spans="1:1" ht="12.75" customHeight="1">
      <c r="A653" s="148"/>
    </row>
    <row r="654" spans="1:1" ht="12.75" customHeight="1">
      <c r="A654" s="148"/>
    </row>
    <row r="655" spans="1:1" ht="12.75" customHeight="1">
      <c r="A655" s="148"/>
    </row>
    <row r="656" spans="1:1" ht="12.75" customHeight="1">
      <c r="A656" s="148"/>
    </row>
    <row r="657" spans="1:1" ht="12.75" customHeight="1">
      <c r="A657" s="148"/>
    </row>
    <row r="658" spans="1:1" ht="12.75" customHeight="1">
      <c r="A658" s="148"/>
    </row>
    <row r="659" spans="1:1" ht="12.75" customHeight="1">
      <c r="A659" s="148"/>
    </row>
    <row r="660" spans="1:1" ht="12.75" customHeight="1">
      <c r="A660" s="148"/>
    </row>
    <row r="661" spans="1:1" ht="12.75" customHeight="1">
      <c r="A661" s="148"/>
    </row>
    <row r="662" spans="1:1" ht="12.75" customHeight="1">
      <c r="A662" s="148"/>
    </row>
    <row r="663" spans="1:1" ht="12.75" customHeight="1">
      <c r="A663" s="148"/>
    </row>
    <row r="664" spans="1:1" ht="12.75" customHeight="1">
      <c r="A664" s="148"/>
    </row>
    <row r="665" spans="1:1" ht="12.75" customHeight="1">
      <c r="A665" s="148"/>
    </row>
    <row r="666" spans="1:1" ht="12.75" customHeight="1">
      <c r="A666" s="148"/>
    </row>
    <row r="667" spans="1:1" ht="12.75" customHeight="1">
      <c r="A667" s="148"/>
    </row>
    <row r="668" spans="1:1" ht="12.75" customHeight="1">
      <c r="A668" s="148"/>
    </row>
    <row r="669" spans="1:1" ht="12.75" customHeight="1">
      <c r="A669" s="148"/>
    </row>
    <row r="670" spans="1:1" ht="12.75" customHeight="1">
      <c r="A670" s="148"/>
    </row>
    <row r="671" spans="1:1" ht="12.75" customHeight="1">
      <c r="A671" s="148"/>
    </row>
    <row r="672" spans="1:1" ht="12.75" customHeight="1">
      <c r="A672" s="148"/>
    </row>
    <row r="673" spans="1:1" ht="12.75" customHeight="1">
      <c r="A673" s="148"/>
    </row>
    <row r="674" spans="1:1" ht="12.75" customHeight="1">
      <c r="A674" s="148"/>
    </row>
    <row r="675" spans="1:1" ht="12.75" customHeight="1">
      <c r="A675" s="148"/>
    </row>
    <row r="676" spans="1:1" ht="12.75" customHeight="1">
      <c r="A676" s="148"/>
    </row>
    <row r="677" spans="1:1" ht="12.75" customHeight="1">
      <c r="A677" s="148"/>
    </row>
    <row r="678" spans="1:1" ht="12.75" customHeight="1">
      <c r="A678" s="148"/>
    </row>
    <row r="679" spans="1:1" ht="12.75" customHeight="1">
      <c r="A679" s="148"/>
    </row>
    <row r="680" spans="1:1" ht="12.75" customHeight="1">
      <c r="A680" s="148"/>
    </row>
    <row r="681" spans="1:1" ht="12.75" customHeight="1">
      <c r="A681" s="148"/>
    </row>
    <row r="682" spans="1:1" ht="12.75" customHeight="1">
      <c r="A682" s="148"/>
    </row>
    <row r="683" spans="1:1" ht="12.75" customHeight="1">
      <c r="A683" s="148"/>
    </row>
    <row r="684" spans="1:1" ht="12.75" customHeight="1">
      <c r="A684" s="148"/>
    </row>
    <row r="685" spans="1:1" ht="12.75" customHeight="1">
      <c r="A685" s="148"/>
    </row>
    <row r="686" spans="1:1" ht="12.75" customHeight="1">
      <c r="A686" s="148"/>
    </row>
    <row r="687" spans="1:1" ht="12.75" customHeight="1">
      <c r="A687" s="148"/>
    </row>
    <row r="688" spans="1:1" ht="12.75" customHeight="1">
      <c r="A688" s="148"/>
    </row>
    <row r="689" spans="1:1" ht="12.75" customHeight="1">
      <c r="A689" s="148"/>
    </row>
    <row r="690" spans="1:1" ht="12.75" customHeight="1">
      <c r="A690" s="148"/>
    </row>
    <row r="691" spans="1:1" ht="12.75" customHeight="1">
      <c r="A691" s="148"/>
    </row>
    <row r="692" spans="1:1" ht="12.75" customHeight="1">
      <c r="A692" s="148"/>
    </row>
    <row r="693" spans="1:1" ht="12.75" customHeight="1">
      <c r="A693" s="148"/>
    </row>
    <row r="694" spans="1:1" ht="12.75" customHeight="1">
      <c r="A694" s="148"/>
    </row>
    <row r="695" spans="1:1" ht="12.75" customHeight="1">
      <c r="A695" s="148"/>
    </row>
    <row r="696" spans="1:1" ht="12.75" customHeight="1">
      <c r="A696" s="148"/>
    </row>
    <row r="697" spans="1:1" ht="12.75" customHeight="1">
      <c r="A697" s="148"/>
    </row>
    <row r="698" spans="1:1" ht="12.75" customHeight="1">
      <c r="A698" s="148"/>
    </row>
    <row r="699" spans="1:1" ht="12.75" customHeight="1">
      <c r="A699" s="148"/>
    </row>
    <row r="700" spans="1:1" ht="12.75" customHeight="1">
      <c r="A700" s="148"/>
    </row>
    <row r="701" spans="1:1" ht="12.75" customHeight="1">
      <c r="A701" s="148"/>
    </row>
    <row r="702" spans="1:1" ht="12.75" customHeight="1">
      <c r="A702" s="148"/>
    </row>
    <row r="703" spans="1:1" ht="12.75" customHeight="1">
      <c r="A703" s="148"/>
    </row>
    <row r="704" spans="1:1" ht="12.75" customHeight="1">
      <c r="A704" s="148"/>
    </row>
    <row r="705" spans="1:1" ht="12.75" customHeight="1">
      <c r="A705" s="148"/>
    </row>
    <row r="706" spans="1:1" ht="12.75" customHeight="1">
      <c r="A706" s="148"/>
    </row>
    <row r="707" spans="1:1" ht="12.75" customHeight="1">
      <c r="A707" s="148"/>
    </row>
    <row r="708" spans="1:1" ht="12.75" customHeight="1">
      <c r="A708" s="148"/>
    </row>
    <row r="709" spans="1:1" ht="12.75" customHeight="1">
      <c r="A709" s="148"/>
    </row>
    <row r="710" spans="1:1" ht="12.75" customHeight="1">
      <c r="A710" s="148"/>
    </row>
    <row r="711" spans="1:1" ht="12.75" customHeight="1">
      <c r="A711" s="148"/>
    </row>
    <row r="712" spans="1:1" ht="12.75" customHeight="1">
      <c r="A712" s="148"/>
    </row>
    <row r="713" spans="1:1" ht="12.75" customHeight="1">
      <c r="A713" s="148"/>
    </row>
    <row r="714" spans="1:1" ht="12.75" customHeight="1">
      <c r="A714" s="148"/>
    </row>
    <row r="715" spans="1:1" ht="12.75" customHeight="1">
      <c r="A715" s="148"/>
    </row>
    <row r="716" spans="1:1" ht="12.75" customHeight="1">
      <c r="A716" s="148"/>
    </row>
    <row r="717" spans="1:1" ht="12.75" customHeight="1">
      <c r="A717" s="148"/>
    </row>
    <row r="718" spans="1:1" ht="12.75" customHeight="1">
      <c r="A718" s="148"/>
    </row>
    <row r="719" spans="1:1" ht="12.75" customHeight="1">
      <c r="A719" s="148"/>
    </row>
    <row r="720" spans="1:1" ht="12.75" customHeight="1">
      <c r="A720" s="148"/>
    </row>
    <row r="721" spans="1:1" ht="12.75" customHeight="1">
      <c r="A721" s="148"/>
    </row>
    <row r="722" spans="1:1" ht="12.75" customHeight="1">
      <c r="A722" s="148"/>
    </row>
    <row r="723" spans="1:1" ht="12.75" customHeight="1">
      <c r="A723" s="148"/>
    </row>
    <row r="724" spans="1:1" ht="12.75" customHeight="1">
      <c r="A724" s="148"/>
    </row>
    <row r="725" spans="1:1" ht="12.75" customHeight="1">
      <c r="A725" s="148"/>
    </row>
    <row r="726" spans="1:1" ht="12.75" customHeight="1">
      <c r="A726" s="148"/>
    </row>
    <row r="727" spans="1:1" ht="12.75" customHeight="1">
      <c r="A727" s="148"/>
    </row>
    <row r="728" spans="1:1" ht="12.75" customHeight="1">
      <c r="A728" s="148"/>
    </row>
    <row r="729" spans="1:1" ht="12.75" customHeight="1">
      <c r="A729" s="148"/>
    </row>
    <row r="730" spans="1:1" ht="12.75" customHeight="1">
      <c r="A730" s="148"/>
    </row>
    <row r="731" spans="1:1" ht="12.75" customHeight="1">
      <c r="A731" s="148"/>
    </row>
    <row r="732" spans="1:1" ht="12.75" customHeight="1">
      <c r="A732" s="148"/>
    </row>
    <row r="733" spans="1:1" ht="12.75" customHeight="1">
      <c r="A733" s="148"/>
    </row>
    <row r="734" spans="1:1" ht="12.75" customHeight="1">
      <c r="A734" s="148"/>
    </row>
    <row r="735" spans="1:1" ht="12.75" customHeight="1">
      <c r="A735" s="148"/>
    </row>
    <row r="736" spans="1:1" ht="12.75" customHeight="1">
      <c r="A736" s="148"/>
    </row>
    <row r="737" spans="1:1" ht="12.75" customHeight="1">
      <c r="A737" s="148"/>
    </row>
    <row r="738" spans="1:1" ht="12.75" customHeight="1">
      <c r="A738" s="148"/>
    </row>
    <row r="739" spans="1:1" ht="12.75" customHeight="1">
      <c r="A739" s="148"/>
    </row>
    <row r="740" spans="1:1" ht="12.75" customHeight="1">
      <c r="A740" s="148"/>
    </row>
    <row r="741" spans="1:1" ht="12.75" customHeight="1">
      <c r="A741" s="148"/>
    </row>
    <row r="742" spans="1:1" ht="12.75" customHeight="1">
      <c r="A742" s="148"/>
    </row>
    <row r="743" spans="1:1" ht="12.75" customHeight="1">
      <c r="A743" s="148"/>
    </row>
    <row r="744" spans="1:1" ht="12.75" customHeight="1">
      <c r="A744" s="148"/>
    </row>
    <row r="745" spans="1:1" ht="12.75" customHeight="1">
      <c r="A745" s="148"/>
    </row>
    <row r="746" spans="1:1" ht="12.75" customHeight="1">
      <c r="A746" s="148"/>
    </row>
    <row r="747" spans="1:1" ht="12.75" customHeight="1">
      <c r="A747" s="148"/>
    </row>
    <row r="748" spans="1:1" ht="12.75" customHeight="1">
      <c r="A748" s="148"/>
    </row>
    <row r="749" spans="1:1" ht="12.75" customHeight="1">
      <c r="A749" s="148"/>
    </row>
    <row r="750" spans="1:1" ht="12.75" customHeight="1">
      <c r="A750" s="148"/>
    </row>
    <row r="751" spans="1:1" ht="12.75" customHeight="1">
      <c r="A751" s="148"/>
    </row>
    <row r="752" spans="1:1" ht="12.75" customHeight="1">
      <c r="A752" s="148"/>
    </row>
    <row r="753" spans="1:1" ht="12.75" customHeight="1">
      <c r="A753" s="148"/>
    </row>
    <row r="754" spans="1:1" ht="12.75" customHeight="1">
      <c r="A754" s="148"/>
    </row>
    <row r="755" spans="1:1" ht="12.75" customHeight="1">
      <c r="A755" s="148"/>
    </row>
    <row r="756" spans="1:1" ht="12.75" customHeight="1">
      <c r="A756" s="148"/>
    </row>
    <row r="757" spans="1:1" ht="12.75" customHeight="1">
      <c r="A757" s="148"/>
    </row>
    <row r="758" spans="1:1" ht="12.75" customHeight="1">
      <c r="A758" s="148"/>
    </row>
    <row r="759" spans="1:1" ht="12.75" customHeight="1">
      <c r="A759" s="148"/>
    </row>
    <row r="760" spans="1:1" ht="12.75" customHeight="1">
      <c r="A760" s="148"/>
    </row>
    <row r="761" spans="1:1" ht="12.75" customHeight="1">
      <c r="A761" s="148"/>
    </row>
    <row r="762" spans="1:1" ht="12.75" customHeight="1">
      <c r="A762" s="148"/>
    </row>
    <row r="763" spans="1:1" ht="12.75" customHeight="1">
      <c r="A763" s="148"/>
    </row>
    <row r="764" spans="1:1" ht="12.75" customHeight="1">
      <c r="A764" s="148"/>
    </row>
    <row r="765" spans="1:1" ht="12.75" customHeight="1">
      <c r="A765" s="148"/>
    </row>
    <row r="766" spans="1:1" ht="12.75" customHeight="1">
      <c r="A766" s="148"/>
    </row>
    <row r="767" spans="1:1" ht="12.75" customHeight="1">
      <c r="A767" s="148"/>
    </row>
    <row r="768" spans="1:1" ht="12.75" customHeight="1">
      <c r="A768" s="148"/>
    </row>
    <row r="769" spans="1:1" ht="12.75" customHeight="1">
      <c r="A769" s="148"/>
    </row>
    <row r="770" spans="1:1" ht="12.75" customHeight="1">
      <c r="A770" s="148"/>
    </row>
    <row r="771" spans="1:1" ht="12.75" customHeight="1">
      <c r="A771" s="148"/>
    </row>
    <row r="772" spans="1:1" ht="12.75" customHeight="1">
      <c r="A772" s="148"/>
    </row>
    <row r="773" spans="1:1" ht="12.75" customHeight="1">
      <c r="A773" s="148"/>
    </row>
    <row r="774" spans="1:1" ht="12.75" customHeight="1">
      <c r="A774" s="148"/>
    </row>
    <row r="775" spans="1:1" ht="12.75" customHeight="1">
      <c r="A775" s="148"/>
    </row>
    <row r="776" spans="1:1" ht="12.75" customHeight="1">
      <c r="A776" s="148"/>
    </row>
    <row r="777" spans="1:1" ht="12.75" customHeight="1">
      <c r="A777" s="148"/>
    </row>
    <row r="778" spans="1:1" ht="12.75" customHeight="1">
      <c r="A778" s="148"/>
    </row>
    <row r="779" spans="1:1" ht="12.75" customHeight="1">
      <c r="A779" s="148"/>
    </row>
    <row r="780" spans="1:1" ht="12.75" customHeight="1">
      <c r="A780" s="148"/>
    </row>
    <row r="781" spans="1:1" ht="12.75" customHeight="1">
      <c r="A781" s="148"/>
    </row>
    <row r="782" spans="1:1" ht="12.75" customHeight="1">
      <c r="A782" s="148"/>
    </row>
    <row r="783" spans="1:1" ht="12.75" customHeight="1">
      <c r="A783" s="148"/>
    </row>
    <row r="784" spans="1:1" ht="12.75" customHeight="1">
      <c r="A784" s="148"/>
    </row>
    <row r="785" spans="1:1" ht="12.75" customHeight="1">
      <c r="A785" s="148"/>
    </row>
    <row r="786" spans="1:1" ht="12.75" customHeight="1">
      <c r="A786" s="148"/>
    </row>
    <row r="787" spans="1:1" ht="12.75" customHeight="1">
      <c r="A787" s="148"/>
    </row>
    <row r="788" spans="1:1" ht="12.75" customHeight="1">
      <c r="A788" s="148"/>
    </row>
    <row r="789" spans="1:1" ht="12.75" customHeight="1">
      <c r="A789" s="148"/>
    </row>
    <row r="790" spans="1:1" ht="12.75" customHeight="1">
      <c r="A790" s="148"/>
    </row>
    <row r="791" spans="1:1" ht="12.75" customHeight="1">
      <c r="A791" s="148"/>
    </row>
    <row r="792" spans="1:1" ht="12.75" customHeight="1">
      <c r="A792" s="148"/>
    </row>
    <row r="793" spans="1:1" ht="12.75" customHeight="1">
      <c r="A793" s="148"/>
    </row>
    <row r="794" spans="1:1" ht="12.75" customHeight="1">
      <c r="A794" s="148"/>
    </row>
    <row r="795" spans="1:1" ht="12.75" customHeight="1">
      <c r="A795" s="148"/>
    </row>
    <row r="796" spans="1:1" ht="12.75" customHeight="1">
      <c r="A796" s="148"/>
    </row>
    <row r="797" spans="1:1" ht="12.75" customHeight="1">
      <c r="A797" s="148"/>
    </row>
    <row r="798" spans="1:1" ht="12.75" customHeight="1">
      <c r="A798" s="148"/>
    </row>
    <row r="799" spans="1:1" ht="12.75" customHeight="1">
      <c r="A799" s="148"/>
    </row>
    <row r="800" spans="1:1" ht="12.75" customHeight="1">
      <c r="A800" s="148"/>
    </row>
    <row r="801" spans="1:1" ht="12.75" customHeight="1">
      <c r="A801" s="148"/>
    </row>
    <row r="802" spans="1:1" ht="12.75" customHeight="1">
      <c r="A802" s="148"/>
    </row>
    <row r="803" spans="1:1" ht="12.75" customHeight="1">
      <c r="A803" s="148"/>
    </row>
    <row r="804" spans="1:1" ht="12.75" customHeight="1">
      <c r="A804" s="148"/>
    </row>
    <row r="805" spans="1:1" ht="12.75" customHeight="1">
      <c r="A805" s="148"/>
    </row>
    <row r="806" spans="1:1" ht="12.75" customHeight="1">
      <c r="A806" s="148"/>
    </row>
    <row r="807" spans="1:1" ht="12.75" customHeight="1">
      <c r="A807" s="148"/>
    </row>
    <row r="808" spans="1:1" ht="12.75" customHeight="1">
      <c r="A808" s="148"/>
    </row>
    <row r="809" spans="1:1" ht="12.75" customHeight="1">
      <c r="A809" s="148"/>
    </row>
    <row r="810" spans="1:1" ht="12.75" customHeight="1">
      <c r="A810" s="148"/>
    </row>
    <row r="811" spans="1:1" ht="12.75" customHeight="1">
      <c r="A811" s="148"/>
    </row>
    <row r="812" spans="1:1" ht="12.75" customHeight="1">
      <c r="A812" s="148"/>
    </row>
    <row r="813" spans="1:1" ht="12.75" customHeight="1">
      <c r="A813" s="148"/>
    </row>
    <row r="814" spans="1:1" ht="12.75" customHeight="1">
      <c r="A814" s="148"/>
    </row>
    <row r="815" spans="1:1" ht="12.75" customHeight="1">
      <c r="A815" s="148"/>
    </row>
    <row r="816" spans="1:1" ht="12.75" customHeight="1">
      <c r="A816" s="148"/>
    </row>
    <row r="817" spans="1:1" ht="12.75" customHeight="1">
      <c r="A817" s="148"/>
    </row>
    <row r="818" spans="1:1" ht="12.75" customHeight="1">
      <c r="A818" s="148"/>
    </row>
    <row r="819" spans="1:1" ht="12.75" customHeight="1">
      <c r="A819" s="148"/>
    </row>
    <row r="820" spans="1:1" ht="12.75" customHeight="1">
      <c r="A820" s="148"/>
    </row>
    <row r="821" spans="1:1" ht="12.75" customHeight="1">
      <c r="A821" s="148"/>
    </row>
    <row r="822" spans="1:1" ht="12.75" customHeight="1">
      <c r="A822" s="148"/>
    </row>
    <row r="823" spans="1:1" ht="12.75" customHeight="1">
      <c r="A823" s="148"/>
    </row>
    <row r="824" spans="1:1" ht="12.75" customHeight="1">
      <c r="A824" s="148"/>
    </row>
    <row r="825" spans="1:1" ht="12.75" customHeight="1">
      <c r="A825" s="148"/>
    </row>
    <row r="826" spans="1:1" ht="12.75" customHeight="1">
      <c r="A826" s="148"/>
    </row>
    <row r="827" spans="1:1" ht="12.75" customHeight="1">
      <c r="A827" s="148"/>
    </row>
    <row r="828" spans="1:1" ht="12.75" customHeight="1">
      <c r="A828" s="148"/>
    </row>
    <row r="829" spans="1:1" ht="12.75" customHeight="1">
      <c r="A829" s="148"/>
    </row>
    <row r="830" spans="1:1" ht="12.75" customHeight="1">
      <c r="A830" s="148"/>
    </row>
    <row r="831" spans="1:1" ht="12.75" customHeight="1">
      <c r="A831" s="148"/>
    </row>
    <row r="832" spans="1:1" ht="12.75" customHeight="1">
      <c r="A832" s="148"/>
    </row>
    <row r="833" spans="1:1" ht="12.75" customHeight="1">
      <c r="A833" s="148"/>
    </row>
    <row r="834" spans="1:1" ht="12.75" customHeight="1">
      <c r="A834" s="148"/>
    </row>
    <row r="835" spans="1:1" ht="12.75" customHeight="1">
      <c r="A835" s="148"/>
    </row>
    <row r="836" spans="1:1" ht="12.75" customHeight="1">
      <c r="A836" s="148"/>
    </row>
    <row r="837" spans="1:1" ht="12.75" customHeight="1">
      <c r="A837" s="148"/>
    </row>
    <row r="838" spans="1:1" ht="12.75" customHeight="1">
      <c r="A838" s="148"/>
    </row>
    <row r="839" spans="1:1" ht="12.75" customHeight="1">
      <c r="A839" s="148"/>
    </row>
    <row r="840" spans="1:1" ht="12.75" customHeight="1">
      <c r="A840" s="148"/>
    </row>
    <row r="841" spans="1:1" ht="12.75" customHeight="1">
      <c r="A841" s="148"/>
    </row>
    <row r="842" spans="1:1" ht="12.75" customHeight="1">
      <c r="A842" s="148"/>
    </row>
    <row r="843" spans="1:1" ht="12.75" customHeight="1">
      <c r="A843" s="148"/>
    </row>
    <row r="844" spans="1:1" ht="12.75" customHeight="1">
      <c r="A844" s="148"/>
    </row>
    <row r="845" spans="1:1" ht="12.75" customHeight="1">
      <c r="A845" s="148"/>
    </row>
    <row r="846" spans="1:1" ht="12.75" customHeight="1">
      <c r="A846" s="148"/>
    </row>
    <row r="847" spans="1:1" ht="12.75" customHeight="1">
      <c r="A847" s="148"/>
    </row>
    <row r="848" spans="1:1" ht="12.75" customHeight="1">
      <c r="A848" s="148"/>
    </row>
    <row r="849" spans="1:1" ht="12.75" customHeight="1">
      <c r="A849" s="148"/>
    </row>
    <row r="850" spans="1:1" ht="12.75" customHeight="1">
      <c r="A850" s="148"/>
    </row>
    <row r="851" spans="1:1" ht="12.75" customHeight="1">
      <c r="A851" s="148"/>
    </row>
    <row r="852" spans="1:1" ht="12.75" customHeight="1">
      <c r="A852" s="148"/>
    </row>
    <row r="853" spans="1:1" ht="12.75" customHeight="1">
      <c r="A853" s="148"/>
    </row>
    <row r="854" spans="1:1" ht="12.75" customHeight="1">
      <c r="A854" s="148"/>
    </row>
    <row r="855" spans="1:1" ht="12.75" customHeight="1">
      <c r="A855" s="148"/>
    </row>
    <row r="856" spans="1:1" ht="12.75" customHeight="1">
      <c r="A856" s="148"/>
    </row>
    <row r="857" spans="1:1" ht="12.75" customHeight="1">
      <c r="A857" s="148"/>
    </row>
    <row r="858" spans="1:1" ht="12.75" customHeight="1">
      <c r="A858" s="148"/>
    </row>
    <row r="859" spans="1:1" ht="12.75" customHeight="1">
      <c r="A859" s="148"/>
    </row>
    <row r="860" spans="1:1" ht="12.75" customHeight="1">
      <c r="A860" s="148"/>
    </row>
    <row r="861" spans="1:1" ht="12.75" customHeight="1">
      <c r="A861" s="148"/>
    </row>
    <row r="862" spans="1:1" ht="12.75" customHeight="1">
      <c r="A862" s="148"/>
    </row>
    <row r="863" spans="1:1" ht="12.75" customHeight="1">
      <c r="A863" s="148"/>
    </row>
    <row r="864" spans="1:1" ht="12.75" customHeight="1">
      <c r="A864" s="148"/>
    </row>
    <row r="865" spans="1:1" ht="12.75" customHeight="1">
      <c r="A865" s="148"/>
    </row>
    <row r="866" spans="1:1" ht="12.75" customHeight="1">
      <c r="A866" s="148"/>
    </row>
    <row r="867" spans="1:1" ht="12.75" customHeight="1">
      <c r="A867" s="148"/>
    </row>
    <row r="868" spans="1:1" ht="12.75" customHeight="1">
      <c r="A868" s="148"/>
    </row>
    <row r="869" spans="1:1" ht="12.75" customHeight="1">
      <c r="A869" s="148"/>
    </row>
    <row r="870" spans="1:1" ht="12.75" customHeight="1">
      <c r="A870" s="148"/>
    </row>
    <row r="871" spans="1:1" ht="12.75" customHeight="1">
      <c r="A871" s="148"/>
    </row>
    <row r="872" spans="1:1" ht="12.75" customHeight="1">
      <c r="A872" s="148"/>
    </row>
    <row r="873" spans="1:1" ht="12.75" customHeight="1">
      <c r="A873" s="148"/>
    </row>
    <row r="874" spans="1:1" ht="12.75" customHeight="1">
      <c r="A874" s="148"/>
    </row>
    <row r="875" spans="1:1" ht="12.75" customHeight="1">
      <c r="A875" s="148"/>
    </row>
    <row r="876" spans="1:1" ht="12.75" customHeight="1">
      <c r="A876" s="148"/>
    </row>
    <row r="877" spans="1:1" ht="12.75" customHeight="1">
      <c r="A877" s="148"/>
    </row>
    <row r="878" spans="1:1" ht="12.75" customHeight="1">
      <c r="A878" s="148"/>
    </row>
    <row r="879" spans="1:1" ht="12.75" customHeight="1">
      <c r="A879" s="148"/>
    </row>
    <row r="880" spans="1:1" ht="12.75" customHeight="1">
      <c r="A880" s="148"/>
    </row>
    <row r="881" spans="1:1" ht="12.75" customHeight="1">
      <c r="A881" s="148"/>
    </row>
    <row r="882" spans="1:1" ht="12.75" customHeight="1">
      <c r="A882" s="148"/>
    </row>
    <row r="883" spans="1:1" ht="12.75" customHeight="1">
      <c r="A883" s="148"/>
    </row>
    <row r="884" spans="1:1" ht="12.75" customHeight="1">
      <c r="A884" s="148"/>
    </row>
    <row r="885" spans="1:1" ht="12.75" customHeight="1">
      <c r="A885" s="148"/>
    </row>
    <row r="886" spans="1:1" ht="12.75" customHeight="1">
      <c r="A886" s="148"/>
    </row>
    <row r="887" spans="1:1" ht="12.75" customHeight="1">
      <c r="A887" s="148"/>
    </row>
    <row r="888" spans="1:1" ht="12.75" customHeight="1">
      <c r="A888" s="148"/>
    </row>
    <row r="889" spans="1:1" ht="12.75" customHeight="1">
      <c r="A889" s="148"/>
    </row>
    <row r="890" spans="1:1" ht="12.75" customHeight="1">
      <c r="A890" s="148"/>
    </row>
    <row r="891" spans="1:1" ht="12.75" customHeight="1">
      <c r="A891" s="148"/>
    </row>
    <row r="892" spans="1:1" ht="12.75" customHeight="1">
      <c r="A892" s="148"/>
    </row>
    <row r="893" spans="1:1" ht="12.75" customHeight="1">
      <c r="A893" s="148"/>
    </row>
    <row r="894" spans="1:1" ht="12.75" customHeight="1">
      <c r="A894" s="148"/>
    </row>
    <row r="895" spans="1:1" ht="12.75" customHeight="1">
      <c r="A895" s="148"/>
    </row>
    <row r="896" spans="1:1" ht="12.75" customHeight="1">
      <c r="A896" s="148"/>
    </row>
    <row r="897" spans="1:1" ht="12.75" customHeight="1">
      <c r="A897" s="148"/>
    </row>
    <row r="898" spans="1:1" ht="12.75" customHeight="1">
      <c r="A898" s="148"/>
    </row>
    <row r="899" spans="1:1" ht="12.75" customHeight="1">
      <c r="A899" s="148"/>
    </row>
    <row r="900" spans="1:1" ht="12.75" customHeight="1">
      <c r="A900" s="148"/>
    </row>
    <row r="901" spans="1:1" ht="12.75" customHeight="1">
      <c r="A901" s="148"/>
    </row>
    <row r="902" spans="1:1" ht="12.75" customHeight="1">
      <c r="A902" s="148"/>
    </row>
    <row r="903" spans="1:1" ht="12.75" customHeight="1">
      <c r="A903" s="148"/>
    </row>
    <row r="904" spans="1:1" ht="12.75" customHeight="1">
      <c r="A904" s="148"/>
    </row>
    <row r="905" spans="1:1" ht="12.75" customHeight="1">
      <c r="A905" s="148"/>
    </row>
    <row r="906" spans="1:1" ht="12.75" customHeight="1">
      <c r="A906" s="148"/>
    </row>
    <row r="907" spans="1:1" ht="12.75" customHeight="1">
      <c r="A907" s="148"/>
    </row>
    <row r="908" spans="1:1" ht="12.75" customHeight="1">
      <c r="A908" s="148"/>
    </row>
    <row r="909" spans="1:1" ht="12.75" customHeight="1">
      <c r="A909" s="148"/>
    </row>
    <row r="910" spans="1:1" ht="12.75" customHeight="1">
      <c r="A910" s="148"/>
    </row>
    <row r="911" spans="1:1" ht="12.75" customHeight="1">
      <c r="A911" s="148"/>
    </row>
    <row r="912" spans="1:1" ht="12.75" customHeight="1">
      <c r="A912" s="148"/>
    </row>
    <row r="913" spans="1:1" ht="12.75" customHeight="1">
      <c r="A913" s="148"/>
    </row>
    <row r="914" spans="1:1" ht="12.75" customHeight="1">
      <c r="A914" s="148"/>
    </row>
    <row r="915" spans="1:1" ht="12.75" customHeight="1">
      <c r="A915" s="148"/>
    </row>
    <row r="916" spans="1:1" ht="12.75" customHeight="1">
      <c r="A916" s="148"/>
    </row>
    <row r="917" spans="1:1" ht="12.75" customHeight="1">
      <c r="A917" s="148"/>
    </row>
    <row r="918" spans="1:1" ht="12.75" customHeight="1">
      <c r="A918" s="148"/>
    </row>
    <row r="919" spans="1:1" ht="12.75" customHeight="1">
      <c r="A919" s="148"/>
    </row>
    <row r="920" spans="1:1" ht="12.75" customHeight="1">
      <c r="A920" s="148"/>
    </row>
    <row r="921" spans="1:1" ht="12.75" customHeight="1">
      <c r="A921" s="148"/>
    </row>
    <row r="922" spans="1:1" ht="12.75" customHeight="1">
      <c r="A922" s="148"/>
    </row>
    <row r="923" spans="1:1" ht="12.75" customHeight="1">
      <c r="A923" s="148"/>
    </row>
    <row r="924" spans="1:1" ht="12.75" customHeight="1">
      <c r="A924" s="148"/>
    </row>
    <row r="925" spans="1:1" ht="12.75" customHeight="1">
      <c r="A925" s="148"/>
    </row>
    <row r="926" spans="1:1" ht="12.75" customHeight="1">
      <c r="A926" s="148"/>
    </row>
    <row r="927" spans="1:1" ht="12.75" customHeight="1">
      <c r="A927" s="148"/>
    </row>
    <row r="928" spans="1:1" ht="12.75" customHeight="1">
      <c r="A928" s="148"/>
    </row>
    <row r="929" spans="1:1" ht="12.75" customHeight="1">
      <c r="A929" s="148"/>
    </row>
    <row r="930" spans="1:1" ht="12.75" customHeight="1">
      <c r="A930" s="148"/>
    </row>
    <row r="931" spans="1:1" ht="12.75" customHeight="1">
      <c r="A931" s="148"/>
    </row>
    <row r="932" spans="1:1" ht="12.75" customHeight="1">
      <c r="A932" s="148"/>
    </row>
    <row r="933" spans="1:1" ht="12.75" customHeight="1">
      <c r="A933" s="148"/>
    </row>
    <row r="934" spans="1:1" ht="12.75" customHeight="1">
      <c r="A934" s="148"/>
    </row>
    <row r="935" spans="1:1" ht="12.75" customHeight="1">
      <c r="A935" s="148"/>
    </row>
    <row r="936" spans="1:1" ht="12.75" customHeight="1">
      <c r="A936" s="148"/>
    </row>
    <row r="937" spans="1:1" ht="12.75" customHeight="1">
      <c r="A937" s="148"/>
    </row>
    <row r="938" spans="1:1" ht="12.75" customHeight="1">
      <c r="A938" s="148"/>
    </row>
    <row r="939" spans="1:1" ht="12.75" customHeight="1">
      <c r="A939" s="148"/>
    </row>
    <row r="940" spans="1:1" ht="12.75" customHeight="1">
      <c r="A940" s="148"/>
    </row>
    <row r="941" spans="1:1" ht="12.75" customHeight="1">
      <c r="A941" s="148"/>
    </row>
    <row r="942" spans="1:1" ht="12.75" customHeight="1">
      <c r="A942" s="148"/>
    </row>
    <row r="943" spans="1:1" ht="12.75" customHeight="1">
      <c r="A943" s="148"/>
    </row>
    <row r="944" spans="1:1" ht="12.75" customHeight="1">
      <c r="A944" s="148"/>
    </row>
    <row r="945" spans="1:1" ht="12.75" customHeight="1">
      <c r="A945" s="148"/>
    </row>
    <row r="946" spans="1:1" ht="12.75" customHeight="1">
      <c r="A946" s="148"/>
    </row>
    <row r="947" spans="1:1" ht="12.75" customHeight="1">
      <c r="A947" s="148"/>
    </row>
    <row r="948" spans="1:1" ht="12.75" customHeight="1">
      <c r="A948" s="148"/>
    </row>
    <row r="949" spans="1:1" ht="12.75" customHeight="1">
      <c r="A949" s="148"/>
    </row>
    <row r="950" spans="1:1" ht="12.75" customHeight="1">
      <c r="A950" s="148"/>
    </row>
    <row r="951" spans="1:1" ht="12.75" customHeight="1">
      <c r="A951" s="148"/>
    </row>
    <row r="952" spans="1:1" ht="12.75" customHeight="1">
      <c r="A952" s="148"/>
    </row>
    <row r="953" spans="1:1" ht="12.75" customHeight="1">
      <c r="A953" s="148"/>
    </row>
    <row r="954" spans="1:1" ht="12.75" customHeight="1">
      <c r="A954" s="148"/>
    </row>
    <row r="955" spans="1:1" ht="12.75" customHeight="1">
      <c r="A955" s="148"/>
    </row>
    <row r="956" spans="1:1" ht="12.75" customHeight="1">
      <c r="A956" s="148"/>
    </row>
    <row r="957" spans="1:1" ht="12.75" customHeight="1">
      <c r="A957" s="148"/>
    </row>
    <row r="958" spans="1:1" ht="12.75" customHeight="1">
      <c r="A958" s="148"/>
    </row>
    <row r="959" spans="1:1" ht="12.75" customHeight="1">
      <c r="A959" s="148"/>
    </row>
    <row r="960" spans="1:1" ht="12.75" customHeight="1">
      <c r="A960" s="148"/>
    </row>
    <row r="961" spans="1:1" ht="12.75" customHeight="1">
      <c r="A961" s="148"/>
    </row>
    <row r="962" spans="1:1" ht="12.75" customHeight="1">
      <c r="A962" s="148"/>
    </row>
    <row r="963" spans="1:1" ht="12.75" customHeight="1">
      <c r="A963" s="148"/>
    </row>
    <row r="964" spans="1:1" ht="12.75" customHeight="1">
      <c r="A964" s="148"/>
    </row>
    <row r="965" spans="1:1" ht="12.75" customHeight="1">
      <c r="A965" s="148"/>
    </row>
    <row r="966" spans="1:1" ht="12.75" customHeight="1">
      <c r="A966" s="148"/>
    </row>
    <row r="967" spans="1:1" ht="12.75" customHeight="1">
      <c r="A967" s="148"/>
    </row>
    <row r="968" spans="1:1" ht="12.75" customHeight="1">
      <c r="A968" s="148"/>
    </row>
    <row r="969" spans="1:1" ht="12.75" customHeight="1">
      <c r="A969" s="148"/>
    </row>
    <row r="970" spans="1:1" ht="12.75" customHeight="1">
      <c r="A970" s="148"/>
    </row>
    <row r="971" spans="1:1" ht="12.75" customHeight="1">
      <c r="A971" s="148"/>
    </row>
    <row r="972" spans="1:1" ht="12.75" customHeight="1">
      <c r="A972" s="148"/>
    </row>
    <row r="973" spans="1:1" ht="12.75" customHeight="1">
      <c r="A973" s="148"/>
    </row>
    <row r="974" spans="1:1" ht="12.75" customHeight="1">
      <c r="A974" s="148"/>
    </row>
    <row r="975" spans="1:1" ht="12.75" customHeight="1">
      <c r="A975" s="148"/>
    </row>
    <row r="976" spans="1:1" ht="12.75" customHeight="1">
      <c r="A976" s="148"/>
    </row>
    <row r="977" spans="1:1" ht="12.75" customHeight="1">
      <c r="A977" s="148"/>
    </row>
    <row r="978" spans="1:1" ht="12.75" customHeight="1">
      <c r="A978" s="148"/>
    </row>
    <row r="979" spans="1:1" ht="12.75" customHeight="1">
      <c r="A979" s="148"/>
    </row>
    <row r="980" spans="1:1" ht="12.75" customHeight="1">
      <c r="A980" s="148"/>
    </row>
    <row r="981" spans="1:1" ht="12.75" customHeight="1">
      <c r="A981" s="148"/>
    </row>
    <row r="982" spans="1:1" ht="12.75" customHeight="1">
      <c r="A982" s="148"/>
    </row>
    <row r="983" spans="1:1" ht="12.75" customHeight="1">
      <c r="A983" s="148"/>
    </row>
    <row r="984" spans="1:1" ht="12.75" customHeight="1">
      <c r="A984" s="148"/>
    </row>
    <row r="985" spans="1:1" ht="12.75" customHeight="1">
      <c r="A985" s="148"/>
    </row>
    <row r="986" spans="1:1" ht="12.75" customHeight="1">
      <c r="A986" s="148"/>
    </row>
    <row r="987" spans="1:1" ht="12.75" customHeight="1">
      <c r="A987" s="148"/>
    </row>
    <row r="988" spans="1:1" ht="12.75" customHeight="1">
      <c r="A988" s="148"/>
    </row>
    <row r="989" spans="1:1" ht="12.75" customHeight="1">
      <c r="A989" s="148"/>
    </row>
    <row r="990" spans="1:1" ht="12.75" customHeight="1">
      <c r="A990" s="148"/>
    </row>
    <row r="991" spans="1:1" ht="12.75" customHeight="1">
      <c r="A991" s="148"/>
    </row>
    <row r="992" spans="1:1" ht="12.75" customHeight="1">
      <c r="A992" s="148"/>
    </row>
    <row r="993" spans="1:1" ht="12.75" customHeight="1">
      <c r="A993" s="148"/>
    </row>
    <row r="994" spans="1:1" ht="12.75" customHeight="1">
      <c r="A994" s="148"/>
    </row>
    <row r="995" spans="1:1" ht="12.75" customHeight="1">
      <c r="A995" s="148"/>
    </row>
    <row r="996" spans="1:1" ht="12.75" customHeight="1">
      <c r="A996" s="148"/>
    </row>
    <row r="997" spans="1:1" ht="12.75" customHeight="1">
      <c r="A997" s="148"/>
    </row>
    <row r="998" spans="1:1" ht="12.75" customHeight="1">
      <c r="A998" s="148"/>
    </row>
    <row r="999" spans="1:1" ht="12.75" customHeight="1">
      <c r="A999" s="148"/>
    </row>
    <row r="1000" spans="1:1" ht="12.75" customHeight="1">
      <c r="A1000" s="148"/>
    </row>
    <row r="1001" spans="1:1" ht="12.75" customHeight="1">
      <c r="A1001" s="148"/>
    </row>
    <row r="1002" spans="1:1" ht="12.75" customHeight="1">
      <c r="A1002" s="148"/>
    </row>
    <row r="1003" spans="1:1" ht="12.75" customHeight="1">
      <c r="A1003" s="148"/>
    </row>
    <row r="1004" spans="1:1" ht="12.75" customHeight="1">
      <c r="A1004" s="148"/>
    </row>
    <row r="1005" spans="1:1" ht="12.75" customHeight="1">
      <c r="A1005" s="148"/>
    </row>
    <row r="1006" spans="1:1" ht="12.75" customHeight="1">
      <c r="A1006" s="148"/>
    </row>
    <row r="1007" spans="1:1" ht="12.75" customHeight="1">
      <c r="A1007" s="148"/>
    </row>
    <row r="1008" spans="1:1" ht="12.75" customHeight="1">
      <c r="A1008" s="148"/>
    </row>
    <row r="1009" spans="1:1" ht="12.75" customHeight="1">
      <c r="A1009" s="148"/>
    </row>
    <row r="1010" spans="1:1" ht="12.75" customHeight="1">
      <c r="A1010" s="148"/>
    </row>
    <row r="1011" spans="1:1" ht="12.75" customHeight="1">
      <c r="A1011" s="148"/>
    </row>
    <row r="1012" spans="1:1" ht="12.75" customHeight="1">
      <c r="A1012" s="148"/>
    </row>
    <row r="1013" spans="1:1" ht="12.75" customHeight="1">
      <c r="A1013" s="148"/>
    </row>
    <row r="1014" spans="1:1" ht="12.75" customHeight="1">
      <c r="A1014" s="148"/>
    </row>
    <row r="1015" spans="1:1" ht="12.75" customHeight="1">
      <c r="A1015" s="148"/>
    </row>
    <row r="1016" spans="1:1" ht="12.75" customHeight="1">
      <c r="A1016" s="148"/>
    </row>
    <row r="1017" spans="1:1" ht="12.75" customHeight="1">
      <c r="A1017" s="148"/>
    </row>
    <row r="1018" spans="1:1" ht="12.75" customHeight="1">
      <c r="A1018" s="148"/>
    </row>
    <row r="1019" spans="1:1" ht="12.75" customHeight="1">
      <c r="A1019" s="148"/>
    </row>
    <row r="1020" spans="1:1" ht="12.75" customHeight="1">
      <c r="A1020" s="148"/>
    </row>
    <row r="1021" spans="1:1" ht="12.75" customHeight="1">
      <c r="A1021" s="148"/>
    </row>
    <row r="1022" spans="1:1" ht="12.75" customHeight="1">
      <c r="A1022" s="148"/>
    </row>
    <row r="1023" spans="1:1" ht="12.75" customHeight="1">
      <c r="A1023" s="148"/>
    </row>
    <row r="1024" spans="1:1" ht="12.75" customHeight="1">
      <c r="A1024" s="148"/>
    </row>
    <row r="1025" spans="1:1" ht="12.75" customHeight="1">
      <c r="A1025" s="148"/>
    </row>
    <row r="1026" spans="1:1" ht="12.75" customHeight="1">
      <c r="A1026" s="148"/>
    </row>
    <row r="1027" spans="1:1" ht="12.75" customHeight="1">
      <c r="A1027" s="148"/>
    </row>
    <row r="1028" spans="1:1" ht="12.75" customHeight="1">
      <c r="A1028" s="148"/>
    </row>
    <row r="1029" spans="1:1" ht="12.75" customHeight="1">
      <c r="A1029" s="148"/>
    </row>
    <row r="1030" spans="1:1" ht="12.75" customHeight="1">
      <c r="A1030" s="148"/>
    </row>
    <row r="1031" spans="1:1" ht="12.75" customHeight="1">
      <c r="A1031" s="148"/>
    </row>
    <row r="1032" spans="1:1" ht="12.75" customHeight="1">
      <c r="A1032" s="148"/>
    </row>
    <row r="1033" spans="1:1" ht="12.75" customHeight="1">
      <c r="A1033" s="148"/>
    </row>
    <row r="1034" spans="1:1" ht="12.75" customHeight="1">
      <c r="A1034" s="148"/>
    </row>
    <row r="1035" spans="1:1" ht="12.75" customHeight="1">
      <c r="A1035" s="148"/>
    </row>
    <row r="1036" spans="1:1" ht="12.75" customHeight="1">
      <c r="A1036" s="148"/>
    </row>
    <row r="1037" spans="1:1" ht="12.75" customHeight="1">
      <c r="A1037" s="148"/>
    </row>
    <row r="1038" spans="1:1" ht="12.75" customHeight="1">
      <c r="A1038" s="148"/>
    </row>
    <row r="1039" spans="1:1" ht="12.75" customHeight="1">
      <c r="A1039" s="148"/>
    </row>
    <row r="1040" spans="1:1" ht="12.75" customHeight="1">
      <c r="A1040" s="148"/>
    </row>
    <row r="1041" spans="1:1" ht="12.75" customHeight="1">
      <c r="A1041" s="148"/>
    </row>
    <row r="1042" spans="1:1" ht="12.75" customHeight="1">
      <c r="A1042" s="148"/>
    </row>
    <row r="1043" spans="1:1" ht="12.75" customHeight="1">
      <c r="A1043" s="148"/>
    </row>
    <row r="1044" spans="1:1" ht="12.75" customHeight="1">
      <c r="A1044" s="148"/>
    </row>
    <row r="1045" spans="1:1" ht="12.75" customHeight="1">
      <c r="A1045" s="148"/>
    </row>
    <row r="1046" spans="1:1" ht="12.75" customHeight="1">
      <c r="A1046" s="148"/>
    </row>
    <row r="1047" spans="1:1" ht="12.75" customHeight="1">
      <c r="A1047" s="148"/>
    </row>
    <row r="1048" spans="1:1" ht="12.75" customHeight="1">
      <c r="A1048" s="148"/>
    </row>
    <row r="1049" spans="1:1" ht="12.75" customHeight="1">
      <c r="A1049" s="148"/>
    </row>
    <row r="1050" spans="1:1" ht="12.75" customHeight="1">
      <c r="A1050" s="148"/>
    </row>
    <row r="1051" spans="1:1" ht="12.75" customHeight="1">
      <c r="A1051" s="148"/>
    </row>
    <row r="1052" spans="1:1" ht="12.75" customHeight="1">
      <c r="A1052" s="148"/>
    </row>
    <row r="1053" spans="1:1" ht="12.75" customHeight="1">
      <c r="A1053" s="148"/>
    </row>
    <row r="1054" spans="1:1" ht="12.75" customHeight="1">
      <c r="A1054" s="148"/>
    </row>
    <row r="1055" spans="1:1" ht="12.75" customHeight="1">
      <c r="A1055" s="148"/>
    </row>
    <row r="1056" spans="1:1" ht="12.75" customHeight="1">
      <c r="A1056" s="148"/>
    </row>
    <row r="1057" spans="1:1" ht="12.75" customHeight="1">
      <c r="A1057" s="148"/>
    </row>
    <row r="1058" spans="1:1" ht="12.75" customHeight="1">
      <c r="A1058" s="148"/>
    </row>
    <row r="1059" spans="1:1" ht="12.75" customHeight="1">
      <c r="A1059" s="148"/>
    </row>
    <row r="1060" spans="1:1" ht="12.75" customHeight="1">
      <c r="A1060" s="148"/>
    </row>
    <row r="1061" spans="1:1" ht="12.75" customHeight="1">
      <c r="A1061" s="148"/>
    </row>
    <row r="1062" spans="1:1" ht="12.75" customHeight="1">
      <c r="A1062" s="148"/>
    </row>
    <row r="1063" spans="1:1" ht="12.75" customHeight="1">
      <c r="A1063" s="148"/>
    </row>
    <row r="1064" spans="1:1" ht="12.75" customHeight="1">
      <c r="A1064" s="148"/>
    </row>
    <row r="1065" spans="1:1" ht="12.75" customHeight="1">
      <c r="A1065" s="148"/>
    </row>
    <row r="1066" spans="1:1" ht="12.75" customHeight="1">
      <c r="A1066" s="148"/>
    </row>
    <row r="1067" spans="1:1" ht="12.75" customHeight="1">
      <c r="A1067" s="148"/>
    </row>
    <row r="1068" spans="1:1" ht="12.75" customHeight="1">
      <c r="A1068" s="148"/>
    </row>
    <row r="1069" spans="1:1" ht="12.75" customHeight="1">
      <c r="A1069" s="148"/>
    </row>
    <row r="1070" spans="1:1" ht="12.75" customHeight="1">
      <c r="A1070" s="148"/>
    </row>
    <row r="1071" spans="1:1" ht="12.75" customHeight="1">
      <c r="A1071" s="148"/>
    </row>
    <row r="1072" spans="1:1" ht="12.75" customHeight="1">
      <c r="A1072" s="148"/>
    </row>
    <row r="1073" spans="1:1" ht="12.75" customHeight="1">
      <c r="A1073" s="148"/>
    </row>
    <row r="1074" spans="1:1" ht="12.75" customHeight="1">
      <c r="A1074" s="148"/>
    </row>
    <row r="1075" spans="1:1" ht="12.75" customHeight="1">
      <c r="A1075" s="148"/>
    </row>
    <row r="1076" spans="1:1" ht="12.75" customHeight="1">
      <c r="A1076" s="148"/>
    </row>
    <row r="1077" spans="1:1" ht="12.75" customHeight="1">
      <c r="A1077" s="148"/>
    </row>
    <row r="1078" spans="1:1" ht="12.75" customHeight="1">
      <c r="A1078" s="148"/>
    </row>
    <row r="1079" spans="1:1" ht="12.75" customHeight="1">
      <c r="A1079" s="148"/>
    </row>
    <row r="1080" spans="1:1" ht="12.75" customHeight="1">
      <c r="A1080" s="148"/>
    </row>
    <row r="1081" spans="1:1" ht="12.75" customHeight="1">
      <c r="A1081" s="148"/>
    </row>
    <row r="1082" spans="1:1" ht="12.75" customHeight="1">
      <c r="A1082" s="148"/>
    </row>
    <row r="1083" spans="1:1" ht="12.75" customHeight="1">
      <c r="A1083" s="148"/>
    </row>
    <row r="1084" spans="1:1" ht="12.75" customHeight="1">
      <c r="A1084" s="148"/>
    </row>
    <row r="1085" spans="1:1" ht="12.75" customHeight="1">
      <c r="A1085" s="148"/>
    </row>
    <row r="1086" spans="1:1" ht="12.75" customHeight="1">
      <c r="A1086" s="148"/>
    </row>
    <row r="1087" spans="1:1" ht="12.75" customHeight="1">
      <c r="A1087" s="148"/>
    </row>
    <row r="1088" spans="1:1" ht="12.75" customHeight="1">
      <c r="A1088" s="148"/>
    </row>
    <row r="1089" spans="1:1" ht="12.75" customHeight="1">
      <c r="A1089" s="148"/>
    </row>
    <row r="1090" spans="1:1" ht="12.75" customHeight="1">
      <c r="A1090" s="148"/>
    </row>
    <row r="1091" spans="1:1" ht="12.75" customHeight="1">
      <c r="A1091" s="148"/>
    </row>
    <row r="1092" spans="1:1" ht="12.75" customHeight="1">
      <c r="A1092" s="148"/>
    </row>
    <row r="1093" spans="1:1" ht="12.75" customHeight="1">
      <c r="A1093" s="148"/>
    </row>
    <row r="1094" spans="1:1" ht="12.75" customHeight="1">
      <c r="A1094" s="148"/>
    </row>
    <row r="1095" spans="1:1" ht="12.75" customHeight="1">
      <c r="A1095" s="148"/>
    </row>
    <row r="1096" spans="1:1" ht="12.75" customHeight="1">
      <c r="A1096" s="148"/>
    </row>
    <row r="1097" spans="1:1" ht="12.75" customHeight="1">
      <c r="A1097" s="148"/>
    </row>
    <row r="1098" spans="1:1" ht="12.75" customHeight="1">
      <c r="A1098" s="148"/>
    </row>
    <row r="1099" spans="1:1" ht="12.75" customHeight="1">
      <c r="A1099" s="148"/>
    </row>
    <row r="1100" spans="1:1" ht="12.75" customHeight="1">
      <c r="A1100" s="148"/>
    </row>
    <row r="1101" spans="1:1" ht="12.75" customHeight="1">
      <c r="A1101" s="148"/>
    </row>
    <row r="1102" spans="1:1" ht="12.75" customHeight="1">
      <c r="A1102" s="148"/>
    </row>
    <row r="1103" spans="1:1" ht="12.75" customHeight="1">
      <c r="A1103" s="148"/>
    </row>
    <row r="1104" spans="1:1" ht="12.75" customHeight="1">
      <c r="A1104" s="148"/>
    </row>
    <row r="1105" spans="1:1" ht="12.75" customHeight="1">
      <c r="A1105" s="148"/>
    </row>
    <row r="1106" spans="1:1" ht="12.75" customHeight="1">
      <c r="A1106" s="148"/>
    </row>
    <row r="1107" spans="1:1" ht="12.75" customHeight="1">
      <c r="A1107" s="148"/>
    </row>
    <row r="1108" spans="1:1" ht="12.75" customHeight="1">
      <c r="A1108" s="148"/>
    </row>
    <row r="1109" spans="1:1" ht="12.75" customHeight="1">
      <c r="A1109" s="148"/>
    </row>
    <row r="1110" spans="1:1" ht="12.75" customHeight="1">
      <c r="A1110" s="148"/>
    </row>
    <row r="1111" spans="1:1" ht="12.75" customHeight="1">
      <c r="A1111" s="148"/>
    </row>
    <row r="1112" spans="1:1" ht="12.75" customHeight="1">
      <c r="A1112" s="148"/>
    </row>
    <row r="1113" spans="1:1" ht="12.75" customHeight="1">
      <c r="A1113" s="148"/>
    </row>
    <row r="1114" spans="1:1" ht="12.75" customHeight="1">
      <c r="A1114" s="148"/>
    </row>
    <row r="1115" spans="1:1" ht="12.75" customHeight="1">
      <c r="A1115" s="148"/>
    </row>
    <row r="1116" spans="1:1" ht="12.75" customHeight="1">
      <c r="A1116" s="148"/>
    </row>
    <row r="1117" spans="1:1" ht="12.75" customHeight="1">
      <c r="A1117" s="148"/>
    </row>
    <row r="1118" spans="1:1" ht="12.75" customHeight="1">
      <c r="A1118" s="148"/>
    </row>
    <row r="1119" spans="1:1" ht="12.75" customHeight="1">
      <c r="A1119" s="148"/>
    </row>
    <row r="1120" spans="1:1" ht="12.75" customHeight="1">
      <c r="A1120" s="148"/>
    </row>
    <row r="1121" spans="1:1" ht="12.75" customHeight="1">
      <c r="A1121" s="148"/>
    </row>
    <row r="1122" spans="1:1" ht="12.75" customHeight="1">
      <c r="A1122" s="148"/>
    </row>
    <row r="1123" spans="1:1" ht="12.75" customHeight="1">
      <c r="A1123" s="148"/>
    </row>
    <row r="1124" spans="1:1" ht="12.75" customHeight="1">
      <c r="A1124" s="148"/>
    </row>
    <row r="1125" spans="1:1" ht="12.75" customHeight="1">
      <c r="A1125" s="148"/>
    </row>
    <row r="1126" spans="1:1" ht="12.75" customHeight="1">
      <c r="A1126" s="148"/>
    </row>
    <row r="1127" spans="1:1" ht="12.75" customHeight="1">
      <c r="A1127" s="148"/>
    </row>
    <row r="1128" spans="1:1" ht="12.75" customHeight="1">
      <c r="A1128" s="148"/>
    </row>
    <row r="1129" spans="1:1" ht="12.75" customHeight="1">
      <c r="A1129" s="148"/>
    </row>
    <row r="1130" spans="1:1" ht="12.75" customHeight="1">
      <c r="A1130" s="148"/>
    </row>
    <row r="1131" spans="1:1" ht="12.75" customHeight="1">
      <c r="A1131" s="148"/>
    </row>
    <row r="1132" spans="1:1" ht="12.75" customHeight="1">
      <c r="A1132" s="148"/>
    </row>
    <row r="1133" spans="1:1" ht="12.75" customHeight="1">
      <c r="A1133" s="148"/>
    </row>
    <row r="1134" spans="1:1" ht="12.75" customHeight="1">
      <c r="A1134" s="148"/>
    </row>
    <row r="1135" spans="1:1" ht="12.75" customHeight="1">
      <c r="A1135" s="148"/>
    </row>
    <row r="1136" spans="1:1" ht="12.75" customHeight="1">
      <c r="A1136" s="148"/>
    </row>
    <row r="1137" spans="1:1" ht="12.75" customHeight="1">
      <c r="A1137" s="148"/>
    </row>
    <row r="1138" spans="1:1" ht="12.75" customHeight="1">
      <c r="A1138" s="148"/>
    </row>
    <row r="1139" spans="1:1" ht="12.75" customHeight="1">
      <c r="A1139" s="148"/>
    </row>
    <row r="1140" spans="1:1" ht="12.75" customHeight="1">
      <c r="A1140" s="148"/>
    </row>
    <row r="1141" spans="1:1" ht="12.75" customHeight="1">
      <c r="A1141" s="148"/>
    </row>
    <row r="1142" spans="1:1" ht="12.75" customHeight="1">
      <c r="A1142" s="148"/>
    </row>
    <row r="1143" spans="1:1" ht="12.75" customHeight="1">
      <c r="A1143" s="148"/>
    </row>
    <row r="1144" spans="1:1" ht="12.75" customHeight="1">
      <c r="A1144" s="148"/>
    </row>
    <row r="1145" spans="1:1" ht="12.75" customHeight="1">
      <c r="A1145" s="148"/>
    </row>
    <row r="1146" spans="1:1" ht="12.75" customHeight="1">
      <c r="A1146" s="148"/>
    </row>
    <row r="1147" spans="1:1" ht="12.75" customHeight="1">
      <c r="A1147" s="148"/>
    </row>
    <row r="1148" spans="1:1" ht="12.75" customHeight="1">
      <c r="A1148" s="148"/>
    </row>
    <row r="1149" spans="1:1" ht="12.75" customHeight="1">
      <c r="A1149" s="148"/>
    </row>
    <row r="1150" spans="1:1" ht="12.75" customHeight="1">
      <c r="A1150" s="148"/>
    </row>
    <row r="1151" spans="1:1" ht="12.75" customHeight="1">
      <c r="A1151" s="148"/>
    </row>
    <row r="1152" spans="1:1" ht="12.75" customHeight="1">
      <c r="A1152" s="148"/>
    </row>
    <row r="1153" spans="1:1" ht="12.75" customHeight="1">
      <c r="A1153" s="148"/>
    </row>
    <row r="1154" spans="1:1" ht="12.75" customHeight="1">
      <c r="A1154" s="148"/>
    </row>
    <row r="1155" spans="1:1" ht="12.75" customHeight="1">
      <c r="A1155" s="148"/>
    </row>
    <row r="1156" spans="1:1" ht="12.75" customHeight="1">
      <c r="A1156" s="148"/>
    </row>
    <row r="1157" spans="1:1" ht="12.75" customHeight="1">
      <c r="A1157" s="148"/>
    </row>
    <row r="1158" spans="1:1" ht="12.75" customHeight="1">
      <c r="A1158" s="148"/>
    </row>
    <row r="1159" spans="1:1" ht="12.75" customHeight="1">
      <c r="A1159" s="148"/>
    </row>
    <row r="1160" spans="1:1" ht="12.75" customHeight="1">
      <c r="A1160" s="148"/>
    </row>
    <row r="1161" spans="1:1" ht="12.75" customHeight="1">
      <c r="A1161" s="148"/>
    </row>
    <row r="1162" spans="1:1" ht="12.75" customHeight="1">
      <c r="A1162" s="148"/>
    </row>
    <row r="1163" spans="1:1" ht="12.75" customHeight="1">
      <c r="A1163" s="148"/>
    </row>
    <row r="1164" spans="1:1" ht="12.75" customHeight="1">
      <c r="A1164" s="148"/>
    </row>
    <row r="1165" spans="1:1" ht="12.75" customHeight="1">
      <c r="A1165" s="148"/>
    </row>
    <row r="1166" spans="1:1" ht="12.75" customHeight="1">
      <c r="A1166" s="148"/>
    </row>
    <row r="1167" spans="1:1" ht="12.75" customHeight="1">
      <c r="A1167" s="148"/>
    </row>
    <row r="1168" spans="1:1" ht="12.75" customHeight="1">
      <c r="A1168" s="148"/>
    </row>
    <row r="1169" spans="1:1" ht="12.75" customHeight="1">
      <c r="A1169" s="148"/>
    </row>
    <row r="1170" spans="1:1" ht="12.75" customHeight="1">
      <c r="A1170" s="148"/>
    </row>
    <row r="1171" spans="1:1" ht="12.75" customHeight="1">
      <c r="A1171" s="148"/>
    </row>
    <row r="1172" spans="1:1" ht="12.75" customHeight="1">
      <c r="A1172" s="148"/>
    </row>
    <row r="1173" spans="1:1" ht="12.75" customHeight="1">
      <c r="A1173" s="148"/>
    </row>
    <row r="1174" spans="1:1" ht="12.75" customHeight="1">
      <c r="A1174" s="148"/>
    </row>
    <row r="1175" spans="1:1" ht="12.75" customHeight="1">
      <c r="A1175" s="148"/>
    </row>
    <row r="1176" spans="1:1" ht="12.75" customHeight="1">
      <c r="A1176" s="148"/>
    </row>
    <row r="1177" spans="1:1" ht="12.75" customHeight="1">
      <c r="A1177" s="148"/>
    </row>
    <row r="1178" spans="1:1" ht="12.75" customHeight="1">
      <c r="A1178" s="148"/>
    </row>
    <row r="1179" spans="1:1" ht="12.75" customHeight="1">
      <c r="A1179" s="148"/>
    </row>
    <row r="1180" spans="1:1" ht="12.75" customHeight="1">
      <c r="A1180" s="148"/>
    </row>
    <row r="1181" spans="1:1" ht="12.75" customHeight="1">
      <c r="A1181" s="148"/>
    </row>
    <row r="1182" spans="1:1" ht="12.75" customHeight="1">
      <c r="A1182" s="148"/>
    </row>
    <row r="1183" spans="1:1" ht="12.75" customHeight="1">
      <c r="A1183" s="148"/>
    </row>
    <row r="1184" spans="1:1" ht="12.75" customHeight="1">
      <c r="A1184" s="148"/>
    </row>
    <row r="1185" spans="1:1" ht="12.75" customHeight="1">
      <c r="A1185" s="148"/>
    </row>
    <row r="1186" spans="1:1" ht="12.75" customHeight="1">
      <c r="A1186" s="148"/>
    </row>
    <row r="1187" spans="1:1" ht="12.75" customHeight="1">
      <c r="A1187" s="148"/>
    </row>
    <row r="1188" spans="1:1" ht="12.75" customHeight="1">
      <c r="A1188" s="148"/>
    </row>
    <row r="1189" spans="1:1" ht="12.75" customHeight="1">
      <c r="A1189" s="148"/>
    </row>
    <row r="1190" spans="1:1" ht="12.75" customHeight="1">
      <c r="A1190" s="148"/>
    </row>
    <row r="1191" spans="1:1" ht="12.75" customHeight="1">
      <c r="A1191" s="148"/>
    </row>
    <row r="1192" spans="1:1" ht="12.75" customHeight="1">
      <c r="A1192" s="148"/>
    </row>
    <row r="1193" spans="1:1" ht="12.75" customHeight="1">
      <c r="A1193" s="148"/>
    </row>
    <row r="1194" spans="1:1" ht="12.75" customHeight="1">
      <c r="A1194" s="148"/>
    </row>
    <row r="1195" spans="1:1" ht="12.75" customHeight="1">
      <c r="A1195" s="148"/>
    </row>
    <row r="1196" spans="1:1" ht="12.75" customHeight="1">
      <c r="A1196" s="148"/>
    </row>
    <row r="1197" spans="1:1" ht="12.75" customHeight="1">
      <c r="A1197" s="148"/>
    </row>
    <row r="1198" spans="1:1" ht="12.75" customHeight="1">
      <c r="A1198" s="148"/>
    </row>
    <row r="1199" spans="1:1" ht="12.75" customHeight="1">
      <c r="A1199" s="148"/>
    </row>
    <row r="1200" spans="1:1" ht="12.75" customHeight="1">
      <c r="A1200" s="148"/>
    </row>
    <row r="1201" spans="1:1" ht="12.75" customHeight="1">
      <c r="A1201" s="148"/>
    </row>
    <row r="1202" spans="1:1" ht="12.75" customHeight="1">
      <c r="A1202" s="148"/>
    </row>
    <row r="1203" spans="1:1" ht="12.75" customHeight="1">
      <c r="A1203" s="148"/>
    </row>
    <row r="1204" spans="1:1" ht="12.75" customHeight="1">
      <c r="A1204" s="148"/>
    </row>
    <row r="1205" spans="1:1" ht="12.75" customHeight="1">
      <c r="A1205" s="148"/>
    </row>
    <row r="1206" spans="1:1" ht="12.75" customHeight="1">
      <c r="A1206" s="148"/>
    </row>
    <row r="1207" spans="1:1" ht="12.75" customHeight="1">
      <c r="A1207" s="148"/>
    </row>
    <row r="1208" spans="1:1" ht="12.75" customHeight="1">
      <c r="A1208" s="148"/>
    </row>
    <row r="1209" spans="1:1" ht="12.75" customHeight="1">
      <c r="A1209" s="148"/>
    </row>
    <row r="1210" spans="1:1" ht="12.75" customHeight="1">
      <c r="A1210" s="148"/>
    </row>
    <row r="1211" spans="1:1" ht="12.75" customHeight="1">
      <c r="A1211" s="148"/>
    </row>
    <row r="1212" spans="1:1" ht="12.75" customHeight="1">
      <c r="A1212" s="148"/>
    </row>
    <row r="1213" spans="1:1" ht="12.75" customHeight="1">
      <c r="A1213" s="148"/>
    </row>
    <row r="1214" spans="1:1" ht="12.75" customHeight="1">
      <c r="A1214" s="148"/>
    </row>
    <row r="1215" spans="1:1" ht="12.75" customHeight="1">
      <c r="A1215" s="148"/>
    </row>
    <row r="1216" spans="1:1" ht="12.75" customHeight="1">
      <c r="A1216" s="148"/>
    </row>
    <row r="1217" spans="1:1" ht="12.75" customHeight="1">
      <c r="A1217" s="148"/>
    </row>
    <row r="1218" spans="1:1" ht="12.75" customHeight="1">
      <c r="A1218" s="148"/>
    </row>
    <row r="1219" spans="1:1" ht="12.75" customHeight="1">
      <c r="A1219" s="148"/>
    </row>
    <row r="1220" spans="1:1" ht="12.75" customHeight="1">
      <c r="A1220" s="148"/>
    </row>
    <row r="1221" spans="1:1" ht="12.75" customHeight="1">
      <c r="A1221" s="148"/>
    </row>
    <row r="1222" spans="1:1" ht="12.75" customHeight="1">
      <c r="A1222" s="148"/>
    </row>
    <row r="1223" spans="1:1" ht="12.75" customHeight="1">
      <c r="A1223" s="148"/>
    </row>
    <row r="1224" spans="1:1" ht="12.75" customHeight="1">
      <c r="A1224" s="148"/>
    </row>
    <row r="1225" spans="1:1" ht="12.75" customHeight="1">
      <c r="A1225" s="148"/>
    </row>
    <row r="1226" spans="1:1" ht="12.75" customHeight="1">
      <c r="A1226" s="148"/>
    </row>
    <row r="1227" spans="1:1" ht="12.75" customHeight="1">
      <c r="A1227" s="148"/>
    </row>
    <row r="1228" spans="1:1" ht="12.75" customHeight="1">
      <c r="A1228" s="148"/>
    </row>
    <row r="1229" spans="1:1" ht="12.75" customHeight="1">
      <c r="A1229" s="148"/>
    </row>
    <row r="1230" spans="1:1" ht="12.75" customHeight="1">
      <c r="A1230" s="148"/>
    </row>
    <row r="1231" spans="1:1" ht="12.75" customHeight="1">
      <c r="A1231" s="148"/>
    </row>
    <row r="1232" spans="1:1" ht="12.75" customHeight="1">
      <c r="A1232" s="148"/>
    </row>
    <row r="1233" spans="1:1" ht="12.75" customHeight="1">
      <c r="A1233" s="148"/>
    </row>
    <row r="1234" spans="1:1" ht="12.75" customHeight="1">
      <c r="A1234" s="148"/>
    </row>
    <row r="1235" spans="1:1" ht="12.75" customHeight="1">
      <c r="A1235" s="148"/>
    </row>
    <row r="1236" spans="1:1" ht="12.75" customHeight="1">
      <c r="A1236" s="148"/>
    </row>
    <row r="1237" spans="1:1" ht="12.75" customHeight="1">
      <c r="A1237" s="148"/>
    </row>
    <row r="1238" spans="1:1" ht="12.75" customHeight="1">
      <c r="A1238" s="148"/>
    </row>
    <row r="1239" spans="1:1" ht="12.75" customHeight="1">
      <c r="A1239" s="148"/>
    </row>
    <row r="1240" spans="1:1" ht="12.75" customHeight="1">
      <c r="A1240" s="148"/>
    </row>
    <row r="1241" spans="1:1" ht="12.75" customHeight="1">
      <c r="A1241" s="148"/>
    </row>
    <row r="1242" spans="1:1" ht="12.75" customHeight="1">
      <c r="A1242" s="148"/>
    </row>
    <row r="1243" spans="1:1" ht="12.75" customHeight="1">
      <c r="A1243" s="148"/>
    </row>
    <row r="1244" spans="1:1" ht="12.75" customHeight="1">
      <c r="A1244" s="148"/>
    </row>
    <row r="1245" spans="1:1" ht="12.75" customHeight="1">
      <c r="A1245" s="148"/>
    </row>
    <row r="1246" spans="1:1" ht="12.75" customHeight="1">
      <c r="A1246" s="148"/>
    </row>
    <row r="1247" spans="1:1" ht="12.75" customHeight="1">
      <c r="A1247" s="148"/>
    </row>
    <row r="1248" spans="1:1" ht="12.75" customHeight="1">
      <c r="A1248" s="148"/>
    </row>
    <row r="1249" spans="1:1" ht="12.75" customHeight="1">
      <c r="A1249" s="148"/>
    </row>
    <row r="1250" spans="1:1" ht="12.75" customHeight="1">
      <c r="A1250" s="148"/>
    </row>
    <row r="1251" spans="1:1" ht="12.75" customHeight="1">
      <c r="A1251" s="148"/>
    </row>
    <row r="1252" spans="1:1" ht="12.75" customHeight="1">
      <c r="A1252" s="148"/>
    </row>
    <row r="1253" spans="1:1" ht="12.75" customHeight="1">
      <c r="A1253" s="148"/>
    </row>
    <row r="1254" spans="1:1" ht="12.75" customHeight="1">
      <c r="A1254" s="148"/>
    </row>
    <row r="1255" spans="1:1" ht="12.75" customHeight="1">
      <c r="A1255" s="148"/>
    </row>
    <row r="1256" spans="1:1" ht="12.75" customHeight="1">
      <c r="A1256" s="148"/>
    </row>
    <row r="1257" spans="1:1" ht="12.75" customHeight="1">
      <c r="A1257" s="148"/>
    </row>
    <row r="1258" spans="1:1" ht="12.75" customHeight="1">
      <c r="A1258" s="148"/>
    </row>
    <row r="1259" spans="1:1" ht="12.75" customHeight="1">
      <c r="A1259" s="148"/>
    </row>
    <row r="1260" spans="1:1" ht="12.75" customHeight="1">
      <c r="A1260" s="148"/>
    </row>
    <row r="1261" spans="1:1" ht="12.75" customHeight="1">
      <c r="A1261" s="148"/>
    </row>
    <row r="1262" spans="1:1" ht="12.75" customHeight="1">
      <c r="A1262" s="148"/>
    </row>
    <row r="1263" spans="1:1" ht="12.75" customHeight="1">
      <c r="A1263" s="148"/>
    </row>
    <row r="1264" spans="1:1" ht="12.75" customHeight="1">
      <c r="A1264" s="148"/>
    </row>
    <row r="1265" spans="1:1" ht="12.75" customHeight="1">
      <c r="A1265" s="148"/>
    </row>
    <row r="1266" spans="1:1" ht="12.75" customHeight="1">
      <c r="A1266" s="148"/>
    </row>
    <row r="1267" spans="1:1" ht="12.75" customHeight="1">
      <c r="A1267" s="148"/>
    </row>
    <row r="1268" spans="1:1" ht="12.75" customHeight="1">
      <c r="A1268" s="148"/>
    </row>
    <row r="1269" spans="1:1" ht="12.75" customHeight="1">
      <c r="A1269" s="148"/>
    </row>
    <row r="1270" spans="1:1" ht="12.75" customHeight="1">
      <c r="A1270" s="148"/>
    </row>
    <row r="1271" spans="1:1" ht="12.75" customHeight="1">
      <c r="A1271" s="148"/>
    </row>
    <row r="1272" spans="1:1" ht="12.75" customHeight="1">
      <c r="A1272" s="148"/>
    </row>
    <row r="1273" spans="1:1" ht="12.75" customHeight="1">
      <c r="A1273" s="148"/>
    </row>
    <row r="1274" spans="1:1" ht="12.75" customHeight="1">
      <c r="A1274" s="148"/>
    </row>
    <row r="1275" spans="1:1" ht="12.75" customHeight="1">
      <c r="A1275" s="148"/>
    </row>
    <row r="1276" spans="1:1" ht="12.75" customHeight="1">
      <c r="A1276" s="148"/>
    </row>
    <row r="1277" spans="1:1" ht="12.75" customHeight="1">
      <c r="A1277" s="148"/>
    </row>
    <row r="1278" spans="1:1" ht="12.75" customHeight="1">
      <c r="A1278" s="148"/>
    </row>
    <row r="1279" spans="1:1" ht="12.75" customHeight="1">
      <c r="A1279" s="148"/>
    </row>
    <row r="1280" spans="1:1" ht="12.75" customHeight="1">
      <c r="A1280" s="148"/>
    </row>
    <row r="1281" spans="1:1" ht="12.75" customHeight="1">
      <c r="A1281" s="148"/>
    </row>
    <row r="1282" spans="1:1" ht="12.75" customHeight="1">
      <c r="A1282" s="148"/>
    </row>
    <row r="1283" spans="1:1" ht="12.75" customHeight="1">
      <c r="A1283" s="148"/>
    </row>
    <row r="1284" spans="1:1" ht="12.75" customHeight="1">
      <c r="A1284" s="148"/>
    </row>
    <row r="1285" spans="1:1" ht="12.75" customHeight="1">
      <c r="A1285" s="148"/>
    </row>
    <row r="1286" spans="1:1" ht="12.75" customHeight="1">
      <c r="A1286" s="148"/>
    </row>
    <row r="1287" spans="1:1" ht="12.75" customHeight="1">
      <c r="A1287" s="148"/>
    </row>
    <row r="1288" spans="1:1" ht="12.75" customHeight="1">
      <c r="A1288" s="148"/>
    </row>
    <row r="1289" spans="1:1" ht="12.75" customHeight="1">
      <c r="A1289" s="148"/>
    </row>
    <row r="1290" spans="1:1" ht="12.75" customHeight="1">
      <c r="A1290" s="148"/>
    </row>
    <row r="1291" spans="1:1" ht="12.75" customHeight="1">
      <c r="A1291" s="148"/>
    </row>
    <row r="1292" spans="1:1" ht="12.75" customHeight="1">
      <c r="A1292" s="148"/>
    </row>
    <row r="1293" spans="1:1" ht="12.75" customHeight="1">
      <c r="A1293" s="148"/>
    </row>
    <row r="1294" spans="1:1" ht="12.75" customHeight="1">
      <c r="A1294" s="148"/>
    </row>
    <row r="1295" spans="1:1" ht="12.75" customHeight="1">
      <c r="A1295" s="148"/>
    </row>
    <row r="1296" spans="1:1" ht="12.75" customHeight="1">
      <c r="A1296" s="148"/>
    </row>
    <row r="1297" spans="1:1" ht="12.75" customHeight="1">
      <c r="A1297" s="148"/>
    </row>
    <row r="1298" spans="1:1" ht="12.75" customHeight="1">
      <c r="A1298" s="148"/>
    </row>
    <row r="1299" spans="1:1" ht="12.75" customHeight="1">
      <c r="A1299" s="148"/>
    </row>
    <row r="1300" spans="1:1" ht="12.75" customHeight="1">
      <c r="A1300" s="148"/>
    </row>
    <row r="1301" spans="1:1" ht="12.75" customHeight="1">
      <c r="A1301" s="148"/>
    </row>
    <row r="1302" spans="1:1" ht="12.75" customHeight="1">
      <c r="A1302" s="148"/>
    </row>
    <row r="1303" spans="1:1" ht="12.75" customHeight="1">
      <c r="A1303" s="148"/>
    </row>
    <row r="1304" spans="1:1" ht="12.75" customHeight="1">
      <c r="A1304" s="148"/>
    </row>
    <row r="1305" spans="1:1" ht="12.75" customHeight="1">
      <c r="A1305" s="148"/>
    </row>
    <row r="1306" spans="1:1" ht="12.75" customHeight="1">
      <c r="A1306" s="148"/>
    </row>
    <row r="1307" spans="1:1" ht="12.75" customHeight="1">
      <c r="A1307" s="148"/>
    </row>
    <row r="1308" spans="1:1" ht="12.75" customHeight="1">
      <c r="A1308" s="148"/>
    </row>
    <row r="1309" spans="1:1" ht="12.75" customHeight="1">
      <c r="A1309" s="148"/>
    </row>
    <row r="1310" spans="1:1" ht="12.75" customHeight="1">
      <c r="A1310" s="148"/>
    </row>
    <row r="1311" spans="1:1" ht="12.75" customHeight="1">
      <c r="A1311" s="148"/>
    </row>
    <row r="1312" spans="1:1" ht="12.75" customHeight="1">
      <c r="A1312" s="148"/>
    </row>
    <row r="1313" spans="1:1" ht="12.75" customHeight="1">
      <c r="A1313" s="148"/>
    </row>
    <row r="1314" spans="1:1" ht="12.75" customHeight="1">
      <c r="A1314" s="148"/>
    </row>
    <row r="1315" spans="1:1" ht="12.75" customHeight="1">
      <c r="A1315" s="148"/>
    </row>
    <row r="1316" spans="1:1" ht="12.75" customHeight="1">
      <c r="A1316" s="148"/>
    </row>
    <row r="1317" spans="1:1" ht="12.75" customHeight="1">
      <c r="A1317" s="148"/>
    </row>
    <row r="1318" spans="1:1" ht="12.75" customHeight="1">
      <c r="A1318" s="148"/>
    </row>
    <row r="1319" spans="1:1" ht="12.75" customHeight="1">
      <c r="A1319" s="148"/>
    </row>
    <row r="1320" spans="1:1" ht="12.75" customHeight="1">
      <c r="A1320" s="148"/>
    </row>
    <row r="1321" spans="1:1" ht="12.75" customHeight="1">
      <c r="A1321" s="148"/>
    </row>
    <row r="1322" spans="1:1" ht="12.75" customHeight="1">
      <c r="A1322" s="148"/>
    </row>
    <row r="1323" spans="1:1" ht="12.75" customHeight="1">
      <c r="A1323" s="148"/>
    </row>
    <row r="1324" spans="1:1" ht="12.75" customHeight="1">
      <c r="A1324" s="148"/>
    </row>
    <row r="1325" spans="1:1" ht="12.75" customHeight="1">
      <c r="A1325" s="148"/>
    </row>
    <row r="1326" spans="1:1" ht="12.75" customHeight="1">
      <c r="A1326" s="148"/>
    </row>
    <row r="1327" spans="1:1" ht="12.75" customHeight="1">
      <c r="A1327" s="148"/>
    </row>
    <row r="1328" spans="1:1" ht="12.75" customHeight="1">
      <c r="A1328" s="148"/>
    </row>
    <row r="1329" spans="1:1" ht="12.75" customHeight="1">
      <c r="A1329" s="148"/>
    </row>
    <row r="1330" spans="1:1" ht="12.75" customHeight="1">
      <c r="A1330" s="148"/>
    </row>
    <row r="1331" spans="1:1" ht="12.75" customHeight="1">
      <c r="A1331" s="148"/>
    </row>
    <row r="1332" spans="1:1" ht="12.75" customHeight="1">
      <c r="A1332" s="148"/>
    </row>
    <row r="1333" spans="1:1" ht="12.75" customHeight="1">
      <c r="A1333" s="148"/>
    </row>
    <row r="1334" spans="1:1" ht="12.75" customHeight="1">
      <c r="A1334" s="148"/>
    </row>
    <row r="1335" spans="1:1" ht="12.75" customHeight="1">
      <c r="A1335" s="148"/>
    </row>
    <row r="1336" spans="1:1" ht="12.75" customHeight="1">
      <c r="A1336" s="148"/>
    </row>
    <row r="1337" spans="1:1" ht="12.75" customHeight="1">
      <c r="A1337" s="148"/>
    </row>
    <row r="1338" spans="1:1" ht="12.75" customHeight="1">
      <c r="A1338" s="148"/>
    </row>
    <row r="1339" spans="1:1" ht="12.75" customHeight="1">
      <c r="A1339" s="148"/>
    </row>
    <row r="1340" spans="1:1" ht="12.75" customHeight="1">
      <c r="A1340" s="148"/>
    </row>
    <row r="1341" spans="1:1" ht="12.75" customHeight="1">
      <c r="A1341" s="148"/>
    </row>
    <row r="1342" spans="1:1" ht="12.75" customHeight="1">
      <c r="A1342" s="148"/>
    </row>
    <row r="1343" spans="1:1" ht="12.75" customHeight="1">
      <c r="A1343" s="148"/>
    </row>
    <row r="1344" spans="1:1" ht="12.75" customHeight="1">
      <c r="A1344" s="148"/>
    </row>
    <row r="1345" spans="1:1" ht="12.75" customHeight="1">
      <c r="A1345" s="148"/>
    </row>
    <row r="1346" spans="1:1" ht="12.75" customHeight="1">
      <c r="A1346" s="148"/>
    </row>
    <row r="1347" spans="1:1" ht="12.75" customHeight="1">
      <c r="A1347" s="148"/>
    </row>
    <row r="1348" spans="1:1" ht="12.75" customHeight="1">
      <c r="A1348" s="148"/>
    </row>
    <row r="1349" spans="1:1" ht="12.75" customHeight="1">
      <c r="A1349" s="148"/>
    </row>
    <row r="1350" spans="1:1" ht="12.75" customHeight="1">
      <c r="A1350" s="148"/>
    </row>
    <row r="1351" spans="1:1" ht="12.75" customHeight="1">
      <c r="A1351" s="148"/>
    </row>
    <row r="1352" spans="1:1" ht="12.75" customHeight="1">
      <c r="A1352" s="148"/>
    </row>
    <row r="1353" spans="1:1" ht="12.75" customHeight="1">
      <c r="A1353" s="148"/>
    </row>
    <row r="1354" spans="1:1" ht="12.75" customHeight="1">
      <c r="A1354" s="148"/>
    </row>
    <row r="1355" spans="1:1" ht="12.75" customHeight="1">
      <c r="A1355" s="148"/>
    </row>
    <row r="1356" spans="1:1" ht="12.75" customHeight="1">
      <c r="A1356" s="148"/>
    </row>
    <row r="1357" spans="1:1" ht="12.75" customHeight="1">
      <c r="A1357" s="148"/>
    </row>
    <row r="1358" spans="1:1" ht="12.75" customHeight="1">
      <c r="A1358" s="148"/>
    </row>
    <row r="1359" spans="1:1" ht="12.75" customHeight="1">
      <c r="A1359" s="148"/>
    </row>
    <row r="1360" spans="1:1" ht="12.75" customHeight="1">
      <c r="A1360" s="148"/>
    </row>
    <row r="1361" spans="1:1" ht="12.75" customHeight="1">
      <c r="A1361" s="148"/>
    </row>
    <row r="1362" spans="1:1" ht="12.75" customHeight="1">
      <c r="A1362" s="148"/>
    </row>
    <row r="1363" spans="1:1" ht="12.75" customHeight="1">
      <c r="A1363" s="148"/>
    </row>
    <row r="1364" spans="1:1" ht="12.75" customHeight="1">
      <c r="A1364" s="148"/>
    </row>
    <row r="1365" spans="1:1" ht="12.75" customHeight="1">
      <c r="A1365" s="148"/>
    </row>
    <row r="1366" spans="1:1" ht="12.75" customHeight="1">
      <c r="A1366" s="148"/>
    </row>
    <row r="1367" spans="1:1" ht="12.75" customHeight="1">
      <c r="A1367" s="148"/>
    </row>
    <row r="1368" spans="1:1" ht="12.75" customHeight="1">
      <c r="A1368" s="148"/>
    </row>
    <row r="1369" spans="1:1" ht="12.75" customHeight="1">
      <c r="A1369" s="148"/>
    </row>
    <row r="1370" spans="1:1" ht="12.75" customHeight="1">
      <c r="A1370" s="148"/>
    </row>
    <row r="1371" spans="1:1" ht="12.75" customHeight="1">
      <c r="A1371" s="148"/>
    </row>
  </sheetData>
  <autoFilter ref="A2:G40" xr:uid="{00000000-0009-0000-0000-000005000000}"/>
  <customSheetViews>
    <customSheetView guid="{EEE8F29E-0D1C-A14D-BB3B-1F424E84448D}" showAutoFilter="1">
      <pageMargins left="0" right="0" top="0" bottom="0" header="0" footer="0"/>
      <pageSetup orientation="landscape"/>
      <autoFilter ref="A2:G40" xr:uid="{63AA39B3-2708-2845-9D7C-4E1394873445}"/>
    </customSheetView>
  </customSheetViews>
  <hyperlinks>
    <hyperlink ref="C9" r:id="rId1" xr:uid="{00000000-0004-0000-0500-000000000000}"/>
  </hyperlinks>
  <pageMargins left="0.7" right="0.7" top="0.75" bottom="0.75" header="0" footer="0"/>
  <pageSetup orientation="landscape"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1" topLeftCell="A482" activePane="bottomLeft" state="frozen"/>
      <selection pane="bottomLeft" activeCell="F67" sqref="F67"/>
    </sheetView>
  </sheetViews>
  <sheetFormatPr baseColWidth="10" defaultColWidth="14.3984375" defaultRowHeight="15" customHeight="1"/>
  <cols>
    <col min="1" max="16" width="17.19921875" customWidth="1"/>
    <col min="17" max="25" width="8.3984375" customWidth="1"/>
  </cols>
  <sheetData>
    <row r="1" spans="1:26" ht="127.5" customHeight="1">
      <c r="A1" s="44" t="s">
        <v>0</v>
      </c>
      <c r="B1" s="44" t="s">
        <v>1</v>
      </c>
      <c r="C1" s="44" t="s">
        <v>1052</v>
      </c>
      <c r="D1" s="45" t="s">
        <v>1053</v>
      </c>
      <c r="E1" s="45" t="s">
        <v>1054</v>
      </c>
      <c r="F1" s="149" t="s">
        <v>1055</v>
      </c>
      <c r="G1" s="46" t="s">
        <v>1056</v>
      </c>
      <c r="H1" s="149" t="s">
        <v>1057</v>
      </c>
      <c r="I1" s="150" t="s">
        <v>1058</v>
      </c>
      <c r="J1" s="150" t="s">
        <v>4</v>
      </c>
      <c r="K1" s="150" t="s">
        <v>1059</v>
      </c>
      <c r="L1" s="150" t="s">
        <v>1060</v>
      </c>
      <c r="M1" s="150" t="s">
        <v>1061</v>
      </c>
      <c r="N1" s="150" t="s">
        <v>1062</v>
      </c>
      <c r="O1" s="150" t="s">
        <v>1063</v>
      </c>
      <c r="P1" s="47" t="s">
        <v>1064</v>
      </c>
      <c r="Q1" s="48" t="s">
        <v>1064</v>
      </c>
      <c r="R1" s="48" t="s">
        <v>1064</v>
      </c>
      <c r="S1" s="48" t="s">
        <v>1064</v>
      </c>
      <c r="T1" s="48" t="s">
        <v>1064</v>
      </c>
      <c r="U1" s="48" t="s">
        <v>1064</v>
      </c>
      <c r="V1" s="48" t="s">
        <v>1064</v>
      </c>
      <c r="W1" s="48" t="s">
        <v>1064</v>
      </c>
      <c r="X1" s="48" t="s">
        <v>1064</v>
      </c>
      <c r="Y1" s="48" t="s">
        <v>1064</v>
      </c>
      <c r="Z1" s="48"/>
    </row>
    <row r="2" spans="1:26" ht="12.75" customHeight="1">
      <c r="A2" s="49" t="s">
        <v>973</v>
      </c>
      <c r="B2" s="49" t="s">
        <v>974</v>
      </c>
      <c r="C2" s="49" t="s">
        <v>1065</v>
      </c>
      <c r="D2" s="49" t="s">
        <v>457</v>
      </c>
      <c r="E2" s="50">
        <v>0.03</v>
      </c>
      <c r="F2" s="51" t="s">
        <v>1066</v>
      </c>
      <c r="G2" s="52">
        <v>0.35</v>
      </c>
      <c r="H2" s="51" t="s">
        <v>1067</v>
      </c>
      <c r="I2" s="52">
        <v>0.24</v>
      </c>
      <c r="J2" s="51" t="s">
        <v>512</v>
      </c>
      <c r="K2" s="53"/>
      <c r="L2" s="49" t="s">
        <v>446</v>
      </c>
      <c r="M2" s="53"/>
      <c r="N2" s="49" t="s">
        <v>446</v>
      </c>
      <c r="O2" s="53"/>
      <c r="P2" s="53"/>
    </row>
    <row r="3" spans="1:26" ht="12.75" customHeight="1">
      <c r="A3" s="49" t="s">
        <v>973</v>
      </c>
      <c r="B3" s="49" t="s">
        <v>974</v>
      </c>
      <c r="C3" s="49" t="s">
        <v>1068</v>
      </c>
      <c r="D3" s="49" t="s">
        <v>457</v>
      </c>
      <c r="E3" s="50">
        <v>0.03</v>
      </c>
      <c r="F3" s="51" t="s">
        <v>1067</v>
      </c>
      <c r="G3" s="52">
        <v>0.66</v>
      </c>
      <c r="H3" s="51" t="s">
        <v>1066</v>
      </c>
      <c r="I3" s="52">
        <v>0.22</v>
      </c>
      <c r="J3" s="51" t="s">
        <v>512</v>
      </c>
      <c r="K3" s="53"/>
      <c r="L3" s="49" t="s">
        <v>446</v>
      </c>
      <c r="M3" s="53"/>
      <c r="N3" s="49" t="s">
        <v>446</v>
      </c>
      <c r="O3" s="53"/>
      <c r="P3" s="53"/>
    </row>
    <row r="4" spans="1:26" ht="12.75" customHeight="1">
      <c r="A4" s="49" t="s">
        <v>973</v>
      </c>
      <c r="B4" s="49" t="s">
        <v>974</v>
      </c>
      <c r="C4" s="49" t="s">
        <v>1069</v>
      </c>
      <c r="D4" s="49" t="s">
        <v>457</v>
      </c>
      <c r="E4" s="50">
        <v>0.03</v>
      </c>
      <c r="F4" s="51" t="s">
        <v>1067</v>
      </c>
      <c r="G4" s="52">
        <v>0.66</v>
      </c>
      <c r="H4" s="51" t="s">
        <v>1066</v>
      </c>
      <c r="I4" s="52">
        <v>0.22</v>
      </c>
      <c r="J4" s="51" t="s">
        <v>512</v>
      </c>
      <c r="K4" s="53"/>
      <c r="L4" s="49" t="s">
        <v>446</v>
      </c>
      <c r="M4" s="53"/>
      <c r="N4" s="49" t="s">
        <v>446</v>
      </c>
      <c r="O4" s="53"/>
      <c r="P4" s="53"/>
    </row>
    <row r="5" spans="1:26" ht="12.75" customHeight="1">
      <c r="A5" s="49" t="s">
        <v>973</v>
      </c>
      <c r="B5" s="49" t="s">
        <v>974</v>
      </c>
      <c r="C5" s="49" t="s">
        <v>1070</v>
      </c>
      <c r="D5" s="49" t="s">
        <v>457</v>
      </c>
      <c r="E5" s="50">
        <v>0.03</v>
      </c>
      <c r="F5" s="51" t="s">
        <v>1067</v>
      </c>
      <c r="G5" s="52">
        <v>0.66</v>
      </c>
      <c r="H5" s="51" t="s">
        <v>1066</v>
      </c>
      <c r="I5" s="52">
        <v>0.22</v>
      </c>
      <c r="J5" s="51" t="s">
        <v>512</v>
      </c>
      <c r="K5" s="53"/>
      <c r="L5" s="49" t="s">
        <v>446</v>
      </c>
      <c r="M5" s="53"/>
      <c r="N5" s="49" t="s">
        <v>446</v>
      </c>
      <c r="O5" s="53"/>
      <c r="P5" s="53"/>
    </row>
    <row r="6" spans="1:26" ht="12.75" customHeight="1">
      <c r="A6" s="49" t="s">
        <v>973</v>
      </c>
      <c r="B6" s="49" t="s">
        <v>974</v>
      </c>
      <c r="C6" s="49" t="s">
        <v>1071</v>
      </c>
      <c r="D6" s="49" t="s">
        <v>457</v>
      </c>
      <c r="E6" s="50">
        <v>0.03</v>
      </c>
      <c r="F6" s="51" t="s">
        <v>1067</v>
      </c>
      <c r="G6" s="52">
        <v>0.66</v>
      </c>
      <c r="H6" s="51" t="s">
        <v>1066</v>
      </c>
      <c r="I6" s="52">
        <v>0.22</v>
      </c>
      <c r="J6" s="51" t="s">
        <v>512</v>
      </c>
      <c r="K6" s="53"/>
      <c r="L6" s="49" t="s">
        <v>446</v>
      </c>
      <c r="M6" s="53"/>
      <c r="N6" s="49" t="s">
        <v>446</v>
      </c>
      <c r="O6" s="53"/>
      <c r="P6" s="53"/>
    </row>
    <row r="7" spans="1:26" ht="12.75" customHeight="1">
      <c r="A7" s="49" t="s">
        <v>973</v>
      </c>
      <c r="B7" s="49" t="s">
        <v>974</v>
      </c>
      <c r="C7" s="49" t="s">
        <v>1072</v>
      </c>
      <c r="D7" s="49" t="s">
        <v>457</v>
      </c>
      <c r="E7" s="50">
        <v>0.03</v>
      </c>
      <c r="F7" s="51" t="s">
        <v>1067</v>
      </c>
      <c r="G7" s="52">
        <v>0.66</v>
      </c>
      <c r="H7" s="51" t="s">
        <v>1066</v>
      </c>
      <c r="I7" s="52">
        <v>0.2</v>
      </c>
      <c r="J7" s="51" t="s">
        <v>512</v>
      </c>
      <c r="K7" s="53"/>
      <c r="L7" s="49" t="s">
        <v>446</v>
      </c>
      <c r="M7" s="53"/>
      <c r="N7" s="49" t="s">
        <v>446</v>
      </c>
      <c r="O7" s="53"/>
      <c r="P7" s="53"/>
    </row>
    <row r="8" spans="1:26" ht="12.75" customHeight="1">
      <c r="A8" s="49" t="s">
        <v>319</v>
      </c>
      <c r="B8" s="49" t="s">
        <v>319</v>
      </c>
      <c r="C8" s="49" t="s">
        <v>1073</v>
      </c>
      <c r="D8" s="49" t="s">
        <v>442</v>
      </c>
      <c r="E8" s="50">
        <v>0</v>
      </c>
      <c r="F8" s="51" t="s">
        <v>1074</v>
      </c>
      <c r="G8" s="52">
        <v>0.32</v>
      </c>
      <c r="H8" s="51" t="s">
        <v>1066</v>
      </c>
      <c r="I8" s="52">
        <v>0.27</v>
      </c>
      <c r="J8" s="51" t="s">
        <v>451</v>
      </c>
      <c r="K8" s="53"/>
      <c r="L8" s="49" t="s">
        <v>445</v>
      </c>
      <c r="M8" s="53"/>
      <c r="N8" s="53"/>
      <c r="O8" s="53"/>
      <c r="P8" s="53"/>
    </row>
    <row r="9" spans="1:26" ht="12.75" customHeight="1">
      <c r="A9" s="49" t="s">
        <v>319</v>
      </c>
      <c r="B9" s="49" t="s">
        <v>319</v>
      </c>
      <c r="C9" s="49" t="s">
        <v>435</v>
      </c>
      <c r="D9" s="49" t="s">
        <v>457</v>
      </c>
      <c r="E9" s="50">
        <v>0.01</v>
      </c>
      <c r="F9" s="51" t="s">
        <v>1066</v>
      </c>
      <c r="G9" s="52">
        <v>0.59</v>
      </c>
      <c r="H9" s="51" t="s">
        <v>1075</v>
      </c>
      <c r="I9" s="52">
        <v>0.28000000000000003</v>
      </c>
      <c r="J9" s="51" t="s">
        <v>445</v>
      </c>
      <c r="K9" s="53"/>
      <c r="L9" s="49" t="s">
        <v>445</v>
      </c>
      <c r="M9" s="53"/>
      <c r="N9" s="49" t="s">
        <v>1076</v>
      </c>
      <c r="O9" s="53"/>
      <c r="P9" s="53"/>
    </row>
    <row r="10" spans="1:26" ht="12.75" customHeight="1">
      <c r="A10" s="49" t="s">
        <v>319</v>
      </c>
      <c r="B10" s="49" t="s">
        <v>319</v>
      </c>
      <c r="C10" s="49" t="s">
        <v>435</v>
      </c>
      <c r="D10" s="49" t="s">
        <v>457</v>
      </c>
      <c r="E10" s="50">
        <v>0.01</v>
      </c>
      <c r="F10" s="51" t="s">
        <v>1075</v>
      </c>
      <c r="G10" s="52">
        <v>0.5</v>
      </c>
      <c r="H10" s="51" t="s">
        <v>1066</v>
      </c>
      <c r="I10" s="52">
        <v>0.35</v>
      </c>
      <c r="J10" s="51" t="s">
        <v>445</v>
      </c>
      <c r="K10" s="53"/>
      <c r="L10" s="49" t="s">
        <v>445</v>
      </c>
      <c r="M10" s="53"/>
      <c r="N10" s="49" t="s">
        <v>1077</v>
      </c>
      <c r="O10" s="53"/>
      <c r="P10" s="53"/>
    </row>
    <row r="11" spans="1:26" ht="12.75" customHeight="1">
      <c r="A11" s="49" t="s">
        <v>319</v>
      </c>
      <c r="B11" s="49" t="s">
        <v>319</v>
      </c>
      <c r="C11" s="49" t="s">
        <v>507</v>
      </c>
      <c r="D11" s="49" t="s">
        <v>457</v>
      </c>
      <c r="E11" s="50">
        <v>0.01</v>
      </c>
      <c r="F11" s="51" t="s">
        <v>1075</v>
      </c>
      <c r="G11" s="52">
        <v>0.46</v>
      </c>
      <c r="H11" s="51" t="s">
        <v>1066</v>
      </c>
      <c r="I11" s="52">
        <v>0.39</v>
      </c>
      <c r="J11" s="51" t="s">
        <v>445</v>
      </c>
      <c r="K11" s="53"/>
      <c r="L11" s="49" t="s">
        <v>445</v>
      </c>
      <c r="M11" s="53"/>
      <c r="N11" s="49" t="s">
        <v>446</v>
      </c>
      <c r="O11" s="53"/>
      <c r="P11" s="53"/>
    </row>
    <row r="12" spans="1:26" ht="12.75" customHeight="1">
      <c r="A12" s="49" t="s">
        <v>319</v>
      </c>
      <c r="B12" s="49" t="s">
        <v>319</v>
      </c>
      <c r="C12" s="49" t="s">
        <v>1078</v>
      </c>
      <c r="D12" s="49" t="s">
        <v>457</v>
      </c>
      <c r="E12" s="50">
        <v>0.01</v>
      </c>
      <c r="F12" s="51" t="s">
        <v>1075</v>
      </c>
      <c r="G12" s="52">
        <v>0.49</v>
      </c>
      <c r="H12" s="51" t="s">
        <v>1066</v>
      </c>
      <c r="I12" s="52">
        <v>0.37</v>
      </c>
      <c r="J12" s="51" t="s">
        <v>445</v>
      </c>
      <c r="K12" s="53"/>
      <c r="L12" s="49" t="s">
        <v>1079</v>
      </c>
      <c r="M12" s="53"/>
      <c r="N12" s="49" t="s">
        <v>446</v>
      </c>
      <c r="O12" s="53"/>
      <c r="P12" s="53"/>
    </row>
    <row r="13" spans="1:26" ht="12.75" customHeight="1">
      <c r="A13" s="49" t="s">
        <v>319</v>
      </c>
      <c r="B13" s="49" t="s">
        <v>319</v>
      </c>
      <c r="C13" s="49" t="s">
        <v>1080</v>
      </c>
      <c r="D13" s="49" t="s">
        <v>457</v>
      </c>
      <c r="E13" s="50">
        <v>0.01</v>
      </c>
      <c r="F13" s="51" t="s">
        <v>1075</v>
      </c>
      <c r="G13" s="52">
        <v>0.53</v>
      </c>
      <c r="H13" s="51" t="s">
        <v>1066</v>
      </c>
      <c r="I13" s="52">
        <v>0.3</v>
      </c>
      <c r="J13" s="51" t="s">
        <v>445</v>
      </c>
      <c r="K13" s="53"/>
      <c r="L13" s="49" t="s">
        <v>445</v>
      </c>
      <c r="M13" s="53"/>
      <c r="N13" s="49" t="s">
        <v>1077</v>
      </c>
      <c r="O13" s="53"/>
      <c r="P13" s="53"/>
    </row>
    <row r="14" spans="1:26" ht="12.75" customHeight="1">
      <c r="A14" s="49" t="s">
        <v>319</v>
      </c>
      <c r="B14" s="49" t="s">
        <v>319</v>
      </c>
      <c r="C14" s="49" t="s">
        <v>1080</v>
      </c>
      <c r="D14" s="49" t="s">
        <v>457</v>
      </c>
      <c r="E14" s="50">
        <v>0.01</v>
      </c>
      <c r="F14" s="51" t="s">
        <v>1075</v>
      </c>
      <c r="G14" s="52">
        <v>0.47</v>
      </c>
      <c r="H14" s="51" t="s">
        <v>1066</v>
      </c>
      <c r="I14" s="52">
        <v>0.36</v>
      </c>
      <c r="J14" s="51" t="s">
        <v>445</v>
      </c>
      <c r="K14" s="53"/>
      <c r="L14" s="49" t="s">
        <v>445</v>
      </c>
      <c r="M14" s="53"/>
      <c r="N14" s="49" t="s">
        <v>1076</v>
      </c>
      <c r="O14" s="53"/>
      <c r="P14" s="53"/>
    </row>
    <row r="15" spans="1:26" ht="12.75" customHeight="1">
      <c r="A15" s="49" t="s">
        <v>319</v>
      </c>
      <c r="B15" s="49" t="s">
        <v>319</v>
      </c>
      <c r="C15" s="49" t="s">
        <v>1081</v>
      </c>
      <c r="D15" s="49" t="s">
        <v>457</v>
      </c>
      <c r="E15" s="50">
        <v>0.01</v>
      </c>
      <c r="F15" s="51" t="s">
        <v>1066</v>
      </c>
      <c r="G15" s="52">
        <v>0.55000000000000004</v>
      </c>
      <c r="H15" s="51" t="s">
        <v>1075</v>
      </c>
      <c r="I15" s="52">
        <v>0.16</v>
      </c>
      <c r="J15" s="51" t="s">
        <v>446</v>
      </c>
      <c r="K15" s="53"/>
      <c r="L15" s="49" t="s">
        <v>445</v>
      </c>
      <c r="M15" s="53"/>
      <c r="N15" s="49" t="s">
        <v>1082</v>
      </c>
      <c r="O15" s="53"/>
      <c r="P15" s="53"/>
    </row>
    <row r="16" spans="1:26" ht="12.75" customHeight="1">
      <c r="A16" s="49" t="s">
        <v>319</v>
      </c>
      <c r="B16" s="49" t="s">
        <v>319</v>
      </c>
      <c r="C16" s="49" t="s">
        <v>346</v>
      </c>
      <c r="D16" s="49" t="s">
        <v>457</v>
      </c>
      <c r="E16" s="50">
        <v>0.01</v>
      </c>
      <c r="F16" s="51" t="s">
        <v>1066</v>
      </c>
      <c r="G16" s="52">
        <v>0.57999999999999996</v>
      </c>
      <c r="H16" s="51" t="s">
        <v>1075</v>
      </c>
      <c r="I16" s="52">
        <v>0.15</v>
      </c>
      <c r="J16" s="51" t="s">
        <v>446</v>
      </c>
      <c r="K16" s="53"/>
      <c r="L16" s="49" t="s">
        <v>445</v>
      </c>
      <c r="M16" s="53"/>
      <c r="N16" s="49" t="s">
        <v>1083</v>
      </c>
      <c r="O16" s="53"/>
      <c r="P16" s="53"/>
    </row>
    <row r="17" spans="1:16" ht="12.75" customHeight="1">
      <c r="A17" s="49" t="s">
        <v>319</v>
      </c>
      <c r="B17" s="49" t="s">
        <v>319</v>
      </c>
      <c r="C17" s="49" t="s">
        <v>464</v>
      </c>
      <c r="D17" s="49" t="s">
        <v>457</v>
      </c>
      <c r="E17" s="50">
        <v>0.01</v>
      </c>
      <c r="F17" s="51" t="s">
        <v>1066</v>
      </c>
      <c r="G17" s="52">
        <v>0.55000000000000004</v>
      </c>
      <c r="H17" s="51" t="s">
        <v>1075</v>
      </c>
      <c r="I17" s="52">
        <v>0.21</v>
      </c>
      <c r="J17" s="51" t="s">
        <v>446</v>
      </c>
      <c r="K17" s="53"/>
      <c r="L17" s="49" t="s">
        <v>445</v>
      </c>
      <c r="M17" s="53"/>
      <c r="N17" s="49" t="s">
        <v>446</v>
      </c>
      <c r="O17" s="53"/>
      <c r="P17" s="53"/>
    </row>
    <row r="18" spans="1:16" ht="12.75" customHeight="1">
      <c r="A18" s="49" t="s">
        <v>319</v>
      </c>
      <c r="B18" s="49" t="s">
        <v>319</v>
      </c>
      <c r="C18" s="49" t="s">
        <v>1084</v>
      </c>
      <c r="D18" s="49" t="s">
        <v>442</v>
      </c>
      <c r="E18" s="50">
        <v>0.01</v>
      </c>
      <c r="F18" s="51" t="s">
        <v>1066</v>
      </c>
      <c r="G18" s="52">
        <v>0.54</v>
      </c>
      <c r="H18" s="51"/>
      <c r="I18" s="51"/>
      <c r="J18" s="51" t="s">
        <v>446</v>
      </c>
      <c r="K18" s="53"/>
      <c r="L18" s="49" t="s">
        <v>445</v>
      </c>
      <c r="M18" s="53"/>
      <c r="N18" s="49" t="s">
        <v>446</v>
      </c>
      <c r="O18" s="53"/>
      <c r="P18" s="53"/>
    </row>
    <row r="19" spans="1:16" ht="12.75" customHeight="1">
      <c r="A19" s="49" t="s">
        <v>319</v>
      </c>
      <c r="B19" s="49" t="s">
        <v>319</v>
      </c>
      <c r="C19" s="49" t="s">
        <v>1085</v>
      </c>
      <c r="D19" s="49" t="s">
        <v>457</v>
      </c>
      <c r="E19" s="50">
        <v>0.01</v>
      </c>
      <c r="F19" s="51" t="s">
        <v>1066</v>
      </c>
      <c r="G19" s="52">
        <v>0.68</v>
      </c>
      <c r="H19" s="51"/>
      <c r="I19" s="51"/>
      <c r="J19" s="51" t="s">
        <v>446</v>
      </c>
      <c r="K19" s="53"/>
      <c r="L19" s="49" t="s">
        <v>445</v>
      </c>
      <c r="M19" s="53"/>
      <c r="N19" s="49" t="s">
        <v>446</v>
      </c>
      <c r="O19" s="53"/>
      <c r="P19" s="53"/>
    </row>
    <row r="20" spans="1:16" ht="12.75" customHeight="1">
      <c r="A20" s="49" t="s">
        <v>319</v>
      </c>
      <c r="B20" s="49" t="s">
        <v>319</v>
      </c>
      <c r="C20" s="49" t="s">
        <v>473</v>
      </c>
      <c r="D20" s="49" t="s">
        <v>457</v>
      </c>
      <c r="E20" s="50">
        <v>0.01</v>
      </c>
      <c r="F20" s="51" t="s">
        <v>1066</v>
      </c>
      <c r="G20" s="52">
        <v>0.66</v>
      </c>
      <c r="H20" s="51" t="s">
        <v>1075</v>
      </c>
      <c r="I20" s="52">
        <v>0.16</v>
      </c>
      <c r="J20" s="51" t="s">
        <v>446</v>
      </c>
      <c r="K20" s="53"/>
      <c r="L20" s="49" t="s">
        <v>445</v>
      </c>
      <c r="M20" s="53"/>
      <c r="N20" s="49" t="s">
        <v>446</v>
      </c>
      <c r="O20" s="53"/>
      <c r="P20" s="53"/>
    </row>
    <row r="21" spans="1:16" ht="12.75" customHeight="1">
      <c r="A21" s="49" t="s">
        <v>319</v>
      </c>
      <c r="B21" s="49" t="s">
        <v>319</v>
      </c>
      <c r="C21" s="49" t="s">
        <v>1086</v>
      </c>
      <c r="D21" s="49" t="s">
        <v>457</v>
      </c>
      <c r="E21" s="50">
        <v>0.02</v>
      </c>
      <c r="F21" s="51" t="s">
        <v>1066</v>
      </c>
      <c r="G21" s="52">
        <v>0.56999999999999995</v>
      </c>
      <c r="H21" s="51" t="s">
        <v>1075</v>
      </c>
      <c r="I21" s="52">
        <v>0.15</v>
      </c>
      <c r="J21" s="51" t="s">
        <v>446</v>
      </c>
      <c r="K21" s="53"/>
      <c r="L21" s="49" t="s">
        <v>445</v>
      </c>
      <c r="M21" s="53"/>
      <c r="N21" s="49" t="s">
        <v>1087</v>
      </c>
      <c r="O21" s="53"/>
      <c r="P21" s="53"/>
    </row>
    <row r="22" spans="1:16" ht="12.75" customHeight="1">
      <c r="A22" s="49" t="s">
        <v>319</v>
      </c>
      <c r="B22" s="49" t="s">
        <v>319</v>
      </c>
      <c r="C22" s="49" t="s">
        <v>471</v>
      </c>
      <c r="D22" s="49" t="s">
        <v>457</v>
      </c>
      <c r="E22" s="50">
        <v>0.01</v>
      </c>
      <c r="F22" s="51" t="s">
        <v>1066</v>
      </c>
      <c r="G22" s="52">
        <v>0.56000000000000005</v>
      </c>
      <c r="H22" s="51" t="s">
        <v>1075</v>
      </c>
      <c r="I22" s="52">
        <v>0.21</v>
      </c>
      <c r="J22" s="51" t="s">
        <v>446</v>
      </c>
      <c r="K22" s="53"/>
      <c r="L22" s="49" t="s">
        <v>445</v>
      </c>
      <c r="M22" s="53"/>
      <c r="N22" s="49" t="s">
        <v>446</v>
      </c>
      <c r="O22" s="53"/>
      <c r="P22" s="53"/>
    </row>
    <row r="23" spans="1:16" ht="12.75" customHeight="1">
      <c r="A23" s="49" t="s">
        <v>319</v>
      </c>
      <c r="B23" s="49" t="s">
        <v>319</v>
      </c>
      <c r="C23" s="49" t="s">
        <v>472</v>
      </c>
      <c r="D23" s="49" t="s">
        <v>457</v>
      </c>
      <c r="E23" s="50">
        <v>0.01</v>
      </c>
      <c r="F23" s="51" t="s">
        <v>1066</v>
      </c>
      <c r="G23" s="52">
        <v>0.54</v>
      </c>
      <c r="H23" s="51" t="s">
        <v>1075</v>
      </c>
      <c r="I23" s="52">
        <v>0.23</v>
      </c>
      <c r="J23" s="51" t="s">
        <v>446</v>
      </c>
      <c r="K23" s="53"/>
      <c r="L23" s="49" t="s">
        <v>445</v>
      </c>
      <c r="M23" s="53"/>
      <c r="N23" s="49" t="s">
        <v>446</v>
      </c>
      <c r="O23" s="53"/>
      <c r="P23" s="53"/>
    </row>
    <row r="24" spans="1:16" ht="12.75" customHeight="1">
      <c r="A24" s="49" t="s">
        <v>319</v>
      </c>
      <c r="B24" s="49" t="s">
        <v>319</v>
      </c>
      <c r="C24" s="49" t="s">
        <v>1088</v>
      </c>
      <c r="D24" s="49" t="s">
        <v>457</v>
      </c>
      <c r="E24" s="50">
        <v>0.01</v>
      </c>
      <c r="F24" s="51" t="s">
        <v>1066</v>
      </c>
      <c r="G24" s="52">
        <v>0.59</v>
      </c>
      <c r="H24" s="51" t="s">
        <v>1075</v>
      </c>
      <c r="I24" s="52">
        <v>0.15</v>
      </c>
      <c r="J24" s="51" t="s">
        <v>446</v>
      </c>
      <c r="K24" s="53"/>
      <c r="L24" s="49" t="s">
        <v>445</v>
      </c>
      <c r="M24" s="53"/>
      <c r="N24" s="49" t="s">
        <v>446</v>
      </c>
      <c r="O24" s="53"/>
      <c r="P24" s="53"/>
    </row>
    <row r="25" spans="1:16" ht="12.75" customHeight="1">
      <c r="A25" s="49" t="s">
        <v>319</v>
      </c>
      <c r="B25" s="49" t="s">
        <v>319</v>
      </c>
      <c r="C25" s="49" t="s">
        <v>474</v>
      </c>
      <c r="D25" s="49" t="s">
        <v>457</v>
      </c>
      <c r="E25" s="50">
        <v>0.01</v>
      </c>
      <c r="F25" s="51" t="s">
        <v>1066</v>
      </c>
      <c r="G25" s="52">
        <v>0.56000000000000005</v>
      </c>
      <c r="H25" s="51" t="s">
        <v>1075</v>
      </c>
      <c r="I25" s="52">
        <v>0.21</v>
      </c>
      <c r="J25" s="51" t="s">
        <v>446</v>
      </c>
      <c r="K25" s="53"/>
      <c r="L25" s="49" t="s">
        <v>445</v>
      </c>
      <c r="M25" s="53"/>
      <c r="N25" s="49" t="s">
        <v>446</v>
      </c>
      <c r="O25" s="53"/>
      <c r="P25" s="53"/>
    </row>
    <row r="26" spans="1:16" ht="12.75" customHeight="1">
      <c r="A26" s="49" t="s">
        <v>319</v>
      </c>
      <c r="B26" s="49" t="s">
        <v>319</v>
      </c>
      <c r="C26" s="49" t="s">
        <v>475</v>
      </c>
      <c r="D26" s="49" t="s">
        <v>457</v>
      </c>
      <c r="E26" s="50">
        <v>0.01</v>
      </c>
      <c r="F26" s="51" t="s">
        <v>1066</v>
      </c>
      <c r="G26" s="52">
        <v>0.48</v>
      </c>
      <c r="H26" s="51" t="s">
        <v>1075</v>
      </c>
      <c r="I26" s="52">
        <v>0.27</v>
      </c>
      <c r="J26" s="51" t="s">
        <v>446</v>
      </c>
      <c r="K26" s="53"/>
      <c r="L26" s="49" t="s">
        <v>445</v>
      </c>
      <c r="M26" s="53"/>
      <c r="N26" s="49" t="s">
        <v>446</v>
      </c>
      <c r="O26" s="53"/>
      <c r="P26" s="53"/>
    </row>
    <row r="27" spans="1:16" ht="12.75" customHeight="1">
      <c r="A27" s="49" t="s">
        <v>319</v>
      </c>
      <c r="B27" s="49" t="s">
        <v>319</v>
      </c>
      <c r="C27" s="49" t="s">
        <v>1089</v>
      </c>
      <c r="D27" s="49" t="s">
        <v>457</v>
      </c>
      <c r="E27" s="50">
        <v>0.01</v>
      </c>
      <c r="F27" s="51" t="s">
        <v>1066</v>
      </c>
      <c r="G27" s="52">
        <v>0.53</v>
      </c>
      <c r="H27" s="51" t="s">
        <v>1075</v>
      </c>
      <c r="I27" s="52">
        <v>0.21</v>
      </c>
      <c r="J27" s="51" t="s">
        <v>446</v>
      </c>
      <c r="K27" s="53"/>
      <c r="L27" s="49" t="s">
        <v>445</v>
      </c>
      <c r="M27" s="53"/>
      <c r="N27" s="49" t="s">
        <v>446</v>
      </c>
      <c r="O27" s="53"/>
      <c r="P27" s="53"/>
    </row>
    <row r="28" spans="1:16" ht="12.75" customHeight="1">
      <c r="A28" s="49" t="s">
        <v>319</v>
      </c>
      <c r="B28" s="49" t="s">
        <v>319</v>
      </c>
      <c r="C28" s="49" t="s">
        <v>478</v>
      </c>
      <c r="D28" s="49" t="s">
        <v>457</v>
      </c>
      <c r="E28" s="53"/>
      <c r="F28" s="51"/>
      <c r="G28" s="51"/>
      <c r="H28" s="51"/>
      <c r="I28" s="51"/>
      <c r="J28" s="51" t="s">
        <v>446</v>
      </c>
      <c r="K28" s="53"/>
      <c r="L28" s="53"/>
      <c r="M28" s="53"/>
      <c r="N28" s="53"/>
      <c r="O28" s="53"/>
      <c r="P28" s="53"/>
    </row>
    <row r="29" spans="1:16" ht="12.75" customHeight="1">
      <c r="A29" s="49" t="s">
        <v>319</v>
      </c>
      <c r="B29" s="49" t="s">
        <v>319</v>
      </c>
      <c r="C29" s="49" t="s">
        <v>1090</v>
      </c>
      <c r="D29" s="49" t="s">
        <v>457</v>
      </c>
      <c r="E29" s="50">
        <v>0.01</v>
      </c>
      <c r="F29" s="51" t="s">
        <v>1066</v>
      </c>
      <c r="G29" s="52">
        <v>0.54</v>
      </c>
      <c r="H29" s="51" t="s">
        <v>1075</v>
      </c>
      <c r="I29" s="52">
        <v>0.22</v>
      </c>
      <c r="J29" s="51" t="s">
        <v>446</v>
      </c>
      <c r="K29" s="53"/>
      <c r="L29" s="49" t="s">
        <v>1091</v>
      </c>
      <c r="M29" s="53"/>
      <c r="N29" s="49" t="s">
        <v>446</v>
      </c>
      <c r="O29" s="53"/>
      <c r="P29" s="53"/>
    </row>
    <row r="30" spans="1:16" ht="12.75" customHeight="1">
      <c r="A30" s="49" t="s">
        <v>319</v>
      </c>
      <c r="B30" s="49" t="s">
        <v>319</v>
      </c>
      <c r="C30" s="49" t="s">
        <v>483</v>
      </c>
      <c r="D30" s="49" t="s">
        <v>457</v>
      </c>
      <c r="E30" s="53"/>
      <c r="F30" s="51"/>
      <c r="G30" s="51"/>
      <c r="H30" s="51"/>
      <c r="I30" s="51"/>
      <c r="J30" s="51" t="s">
        <v>446</v>
      </c>
      <c r="K30" s="53"/>
      <c r="L30" s="53"/>
      <c r="M30" s="53"/>
      <c r="N30" s="53"/>
      <c r="O30" s="53"/>
      <c r="P30" s="53"/>
    </row>
    <row r="31" spans="1:16" ht="12.75" customHeight="1">
      <c r="A31" s="49" t="s">
        <v>319</v>
      </c>
      <c r="B31" s="49" t="s">
        <v>319</v>
      </c>
      <c r="C31" s="49" t="s">
        <v>484</v>
      </c>
      <c r="D31" s="49" t="s">
        <v>457</v>
      </c>
      <c r="E31" s="50">
        <v>0.01</v>
      </c>
      <c r="F31" s="51" t="s">
        <v>1066</v>
      </c>
      <c r="G31" s="52">
        <v>0.61</v>
      </c>
      <c r="H31" s="51" t="s">
        <v>1075</v>
      </c>
      <c r="I31" s="52">
        <v>0.21</v>
      </c>
      <c r="J31" s="51" t="s">
        <v>446</v>
      </c>
      <c r="K31" s="53"/>
      <c r="L31" s="49" t="s">
        <v>445</v>
      </c>
      <c r="M31" s="53"/>
      <c r="N31" s="49" t="s">
        <v>446</v>
      </c>
      <c r="O31" s="53"/>
      <c r="P31" s="53"/>
    </row>
    <row r="32" spans="1:16" ht="12.75" customHeight="1">
      <c r="A32" s="49" t="s">
        <v>319</v>
      </c>
      <c r="B32" s="49" t="s">
        <v>319</v>
      </c>
      <c r="C32" s="49" t="s">
        <v>1092</v>
      </c>
      <c r="D32" s="49" t="s">
        <v>457</v>
      </c>
      <c r="E32" s="50">
        <v>0.01</v>
      </c>
      <c r="F32" s="51" t="s">
        <v>1066</v>
      </c>
      <c r="G32" s="52">
        <v>0.65</v>
      </c>
      <c r="H32" s="51" t="s">
        <v>1075</v>
      </c>
      <c r="I32" s="52">
        <v>0.18</v>
      </c>
      <c r="J32" s="51" t="s">
        <v>446</v>
      </c>
      <c r="K32" s="53"/>
      <c r="L32" s="49" t="s">
        <v>445</v>
      </c>
      <c r="M32" s="53"/>
      <c r="N32" s="49" t="s">
        <v>446</v>
      </c>
      <c r="O32" s="53"/>
      <c r="P32" s="53"/>
    </row>
    <row r="33" spans="1:16" ht="12.75" customHeight="1">
      <c r="A33" s="49" t="s">
        <v>319</v>
      </c>
      <c r="B33" s="49" t="s">
        <v>319</v>
      </c>
      <c r="C33" s="49" t="s">
        <v>1093</v>
      </c>
      <c r="D33" s="49" t="s">
        <v>457</v>
      </c>
      <c r="E33" s="50">
        <v>0</v>
      </c>
      <c r="F33" s="51" t="s">
        <v>1066</v>
      </c>
      <c r="G33" s="52">
        <v>0.55000000000000004</v>
      </c>
      <c r="H33" s="51" t="s">
        <v>1075</v>
      </c>
      <c r="I33" s="52">
        <v>0.16</v>
      </c>
      <c r="J33" s="51" t="s">
        <v>446</v>
      </c>
      <c r="K33" s="53"/>
      <c r="L33" s="49" t="s">
        <v>1091</v>
      </c>
      <c r="M33" s="53"/>
      <c r="N33" s="49" t="s">
        <v>446</v>
      </c>
      <c r="O33" s="53"/>
      <c r="P33" s="53"/>
    </row>
    <row r="34" spans="1:16" ht="12.75" customHeight="1">
      <c r="A34" s="49" t="s">
        <v>319</v>
      </c>
      <c r="B34" s="49" t="s">
        <v>319</v>
      </c>
      <c r="C34" s="49" t="s">
        <v>1094</v>
      </c>
      <c r="D34" s="49" t="s">
        <v>457</v>
      </c>
      <c r="E34" s="53"/>
      <c r="F34" s="51"/>
      <c r="G34" s="51"/>
      <c r="H34" s="51"/>
      <c r="I34" s="51"/>
      <c r="J34" s="51" t="s">
        <v>446</v>
      </c>
      <c r="K34" s="53"/>
      <c r="L34" s="53"/>
      <c r="M34" s="53"/>
      <c r="N34" s="53"/>
      <c r="O34" s="53"/>
      <c r="P34" s="53"/>
    </row>
    <row r="35" spans="1:16" ht="12.75" customHeight="1">
      <c r="A35" s="49" t="s">
        <v>319</v>
      </c>
      <c r="B35" s="49" t="s">
        <v>319</v>
      </c>
      <c r="C35" s="49" t="s">
        <v>1095</v>
      </c>
      <c r="D35" s="49" t="s">
        <v>442</v>
      </c>
      <c r="E35" s="53"/>
      <c r="F35" s="51"/>
      <c r="G35" s="51"/>
      <c r="H35" s="51"/>
      <c r="I35" s="51"/>
      <c r="J35" s="51" t="s">
        <v>1096</v>
      </c>
      <c r="K35" s="53"/>
      <c r="L35" s="53"/>
      <c r="M35" s="53"/>
      <c r="N35" s="53"/>
      <c r="O35" s="53"/>
      <c r="P35" s="53"/>
    </row>
    <row r="36" spans="1:16" ht="12.75" customHeight="1">
      <c r="A36" s="49" t="s">
        <v>319</v>
      </c>
      <c r="B36" s="49" t="s">
        <v>319</v>
      </c>
      <c r="C36" s="49" t="s">
        <v>1097</v>
      </c>
      <c r="D36" s="49" t="s">
        <v>442</v>
      </c>
      <c r="E36" s="50">
        <v>0.03</v>
      </c>
      <c r="F36" s="51" t="s">
        <v>603</v>
      </c>
      <c r="G36" s="52">
        <v>0.79</v>
      </c>
      <c r="H36" s="51" t="s">
        <v>1066</v>
      </c>
      <c r="I36" s="52">
        <v>0.15</v>
      </c>
      <c r="J36" s="51" t="s">
        <v>444</v>
      </c>
      <c r="K36" s="53"/>
      <c r="L36" s="49" t="s">
        <v>444</v>
      </c>
      <c r="M36" s="53"/>
      <c r="N36" s="49" t="s">
        <v>446</v>
      </c>
      <c r="O36" s="53"/>
      <c r="P36" s="53"/>
    </row>
    <row r="37" spans="1:16" ht="12.75" customHeight="1">
      <c r="A37" s="49" t="s">
        <v>319</v>
      </c>
      <c r="B37" s="49" t="s">
        <v>319</v>
      </c>
      <c r="C37" s="49" t="s">
        <v>321</v>
      </c>
      <c r="D37" s="49" t="s">
        <v>442</v>
      </c>
      <c r="E37" s="50">
        <v>0.02</v>
      </c>
      <c r="F37" s="51" t="s">
        <v>603</v>
      </c>
      <c r="G37" s="52">
        <v>0.61</v>
      </c>
      <c r="H37" s="51" t="s">
        <v>1066</v>
      </c>
      <c r="I37" s="52">
        <v>0.15</v>
      </c>
      <c r="J37" s="51" t="s">
        <v>444</v>
      </c>
      <c r="K37" s="53"/>
      <c r="L37" s="49" t="s">
        <v>445</v>
      </c>
      <c r="M37" s="53"/>
      <c r="N37" s="49" t="s">
        <v>446</v>
      </c>
      <c r="O37" s="53"/>
      <c r="P37" s="53"/>
    </row>
    <row r="38" spans="1:16" ht="12.75" customHeight="1">
      <c r="A38" s="49" t="s">
        <v>319</v>
      </c>
      <c r="B38" s="49" t="s">
        <v>319</v>
      </c>
      <c r="C38" s="49" t="s">
        <v>1098</v>
      </c>
      <c r="D38" s="49" t="s">
        <v>442</v>
      </c>
      <c r="E38" s="50">
        <v>0.01</v>
      </c>
      <c r="F38" s="51" t="s">
        <v>1099</v>
      </c>
      <c r="G38" s="52">
        <v>0.37</v>
      </c>
      <c r="H38" s="51" t="s">
        <v>1066</v>
      </c>
      <c r="I38" s="52">
        <v>0.3</v>
      </c>
      <c r="J38" s="51" t="s">
        <v>491</v>
      </c>
      <c r="K38" s="53"/>
      <c r="L38" s="49" t="s">
        <v>1100</v>
      </c>
      <c r="M38" s="53"/>
      <c r="N38" s="49" t="s">
        <v>446</v>
      </c>
      <c r="O38" s="53"/>
      <c r="P38" s="53"/>
    </row>
    <row r="39" spans="1:16" ht="12.75" customHeight="1">
      <c r="A39" s="49" t="s">
        <v>319</v>
      </c>
      <c r="B39" s="49" t="s">
        <v>319</v>
      </c>
      <c r="C39" s="49" t="s">
        <v>1098</v>
      </c>
      <c r="D39" s="49" t="s">
        <v>442</v>
      </c>
      <c r="E39" s="50">
        <v>0.01</v>
      </c>
      <c r="F39" s="51" t="s">
        <v>1099</v>
      </c>
      <c r="G39" s="52">
        <v>0.32</v>
      </c>
      <c r="H39" s="51" t="s">
        <v>1066</v>
      </c>
      <c r="I39" s="52">
        <v>0.28000000000000003</v>
      </c>
      <c r="J39" s="51" t="s">
        <v>491</v>
      </c>
      <c r="K39" s="53"/>
      <c r="L39" s="49" t="s">
        <v>1091</v>
      </c>
      <c r="M39" s="53"/>
      <c r="N39" s="49" t="s">
        <v>446</v>
      </c>
      <c r="O39" s="53"/>
      <c r="P39" s="53"/>
    </row>
    <row r="40" spans="1:16" ht="12.75" customHeight="1">
      <c r="A40" s="49" t="s">
        <v>319</v>
      </c>
      <c r="B40" s="49" t="s">
        <v>319</v>
      </c>
      <c r="C40" s="49" t="s">
        <v>494</v>
      </c>
      <c r="D40" s="49" t="s">
        <v>442</v>
      </c>
      <c r="E40" s="50">
        <v>0.01</v>
      </c>
      <c r="F40" s="51" t="s">
        <v>1099</v>
      </c>
      <c r="G40" s="52">
        <v>0.39</v>
      </c>
      <c r="H40" s="51" t="s">
        <v>1066</v>
      </c>
      <c r="I40" s="52">
        <v>0.27</v>
      </c>
      <c r="J40" s="51" t="s">
        <v>491</v>
      </c>
      <c r="K40" s="53"/>
      <c r="L40" s="49" t="s">
        <v>1091</v>
      </c>
      <c r="M40" s="53"/>
      <c r="N40" s="49" t="s">
        <v>446</v>
      </c>
      <c r="O40" s="53"/>
      <c r="P40" s="53"/>
    </row>
    <row r="41" spans="1:16" ht="12.75" customHeight="1">
      <c r="A41" s="49" t="s">
        <v>319</v>
      </c>
      <c r="B41" s="49" t="s">
        <v>319</v>
      </c>
      <c r="C41" s="49" t="s">
        <v>1101</v>
      </c>
      <c r="D41" s="49" t="s">
        <v>457</v>
      </c>
      <c r="E41" s="50">
        <v>0.01</v>
      </c>
      <c r="F41" s="51" t="s">
        <v>1066</v>
      </c>
      <c r="G41" s="52">
        <v>0.53</v>
      </c>
      <c r="H41" s="51" t="s">
        <v>1075</v>
      </c>
      <c r="I41" s="52">
        <v>0.23</v>
      </c>
      <c r="J41" s="51" t="s">
        <v>446</v>
      </c>
      <c r="K41" s="53"/>
      <c r="L41" s="49" t="s">
        <v>445</v>
      </c>
      <c r="M41" s="53"/>
      <c r="N41" s="49" t="s">
        <v>446</v>
      </c>
      <c r="O41" s="53"/>
      <c r="P41" s="53"/>
    </row>
    <row r="42" spans="1:16" ht="12.75" customHeight="1">
      <c r="A42" s="49" t="s">
        <v>319</v>
      </c>
      <c r="B42" s="49" t="s">
        <v>319</v>
      </c>
      <c r="C42" s="49" t="s">
        <v>1102</v>
      </c>
      <c r="D42" s="49" t="s">
        <v>457</v>
      </c>
      <c r="E42" s="50">
        <v>0.01</v>
      </c>
      <c r="F42" s="51" t="s">
        <v>1066</v>
      </c>
      <c r="G42" s="52">
        <v>0.57999999999999996</v>
      </c>
      <c r="H42" s="51" t="s">
        <v>1075</v>
      </c>
      <c r="I42" s="52">
        <v>0.2</v>
      </c>
      <c r="J42" s="51" t="s">
        <v>446</v>
      </c>
      <c r="K42" s="53"/>
      <c r="L42" s="49" t="s">
        <v>445</v>
      </c>
      <c r="M42" s="53"/>
      <c r="N42" s="49" t="s">
        <v>446</v>
      </c>
      <c r="O42" s="53"/>
      <c r="P42" s="53"/>
    </row>
    <row r="43" spans="1:16" ht="12.75" customHeight="1">
      <c r="A43" s="49" t="s">
        <v>319</v>
      </c>
      <c r="B43" s="49" t="s">
        <v>319</v>
      </c>
      <c r="C43" s="49" t="s">
        <v>1103</v>
      </c>
      <c r="D43" s="49" t="s">
        <v>457</v>
      </c>
      <c r="E43" s="50">
        <v>0.01</v>
      </c>
      <c r="F43" s="51" t="s">
        <v>1066</v>
      </c>
      <c r="G43" s="52">
        <v>0.56000000000000005</v>
      </c>
      <c r="H43" s="51" t="s">
        <v>1075</v>
      </c>
      <c r="I43" s="52">
        <v>0.24</v>
      </c>
      <c r="J43" s="51" t="s">
        <v>446</v>
      </c>
      <c r="K43" s="53"/>
      <c r="L43" s="49" t="s">
        <v>445</v>
      </c>
      <c r="M43" s="53"/>
      <c r="N43" s="49" t="s">
        <v>446</v>
      </c>
      <c r="O43" s="53"/>
      <c r="P43" s="53"/>
    </row>
    <row r="44" spans="1:16" ht="12.75" customHeight="1">
      <c r="A44" s="49" t="s">
        <v>319</v>
      </c>
      <c r="B44" s="49" t="s">
        <v>319</v>
      </c>
      <c r="C44" s="49" t="s">
        <v>1104</v>
      </c>
      <c r="D44" s="49" t="s">
        <v>457</v>
      </c>
      <c r="E44" s="50">
        <v>0.01</v>
      </c>
      <c r="F44" s="51" t="s">
        <v>1066</v>
      </c>
      <c r="G44" s="52">
        <v>0.6</v>
      </c>
      <c r="H44" s="51" t="s">
        <v>1075</v>
      </c>
      <c r="I44" s="52">
        <v>0.23</v>
      </c>
      <c r="J44" s="51" t="s">
        <v>446</v>
      </c>
      <c r="K44" s="53"/>
      <c r="L44" s="49" t="s">
        <v>445</v>
      </c>
      <c r="M44" s="53"/>
      <c r="N44" s="49" t="s">
        <v>446</v>
      </c>
      <c r="O44" s="53"/>
      <c r="P44" s="53"/>
    </row>
    <row r="45" spans="1:16" ht="12.75" customHeight="1">
      <c r="A45" s="49" t="s">
        <v>319</v>
      </c>
      <c r="B45" s="49" t="s">
        <v>319</v>
      </c>
      <c r="C45" s="49" t="s">
        <v>1105</v>
      </c>
      <c r="D45" s="49" t="s">
        <v>457</v>
      </c>
      <c r="E45" s="50">
        <v>0.01</v>
      </c>
      <c r="F45" s="51" t="s">
        <v>1066</v>
      </c>
      <c r="G45" s="52">
        <v>0.66</v>
      </c>
      <c r="H45" s="51" t="s">
        <v>1075</v>
      </c>
      <c r="I45" s="52">
        <v>0.18</v>
      </c>
      <c r="J45" s="51" t="s">
        <v>446</v>
      </c>
      <c r="K45" s="53"/>
      <c r="L45" s="49" t="s">
        <v>445</v>
      </c>
      <c r="M45" s="53"/>
      <c r="N45" s="49" t="s">
        <v>446</v>
      </c>
      <c r="O45" s="53"/>
      <c r="P45" s="53"/>
    </row>
    <row r="46" spans="1:16" ht="12.75" customHeight="1">
      <c r="A46" s="49" t="s">
        <v>319</v>
      </c>
      <c r="B46" s="49" t="s">
        <v>319</v>
      </c>
      <c r="C46" s="49" t="s">
        <v>502</v>
      </c>
      <c r="D46" s="49" t="s">
        <v>457</v>
      </c>
      <c r="E46" s="50">
        <v>0.01</v>
      </c>
      <c r="F46" s="51" t="s">
        <v>1075</v>
      </c>
      <c r="G46" s="52">
        <v>0.53</v>
      </c>
      <c r="H46" s="51" t="s">
        <v>1066</v>
      </c>
      <c r="I46" s="52">
        <v>0.36</v>
      </c>
      <c r="J46" s="51" t="s">
        <v>445</v>
      </c>
      <c r="K46" s="53"/>
      <c r="L46" s="49" t="s">
        <v>445</v>
      </c>
      <c r="M46" s="53"/>
      <c r="N46" s="49" t="s">
        <v>446</v>
      </c>
      <c r="O46" s="53"/>
      <c r="P46" s="53"/>
    </row>
    <row r="47" spans="1:16" ht="12.75" customHeight="1">
      <c r="A47" s="49" t="s">
        <v>319</v>
      </c>
      <c r="B47" s="49" t="s">
        <v>319</v>
      </c>
      <c r="C47" s="49" t="s">
        <v>503</v>
      </c>
      <c r="D47" s="49" t="s">
        <v>457</v>
      </c>
      <c r="E47" s="50">
        <v>0.01</v>
      </c>
      <c r="F47" s="51" t="s">
        <v>1075</v>
      </c>
      <c r="G47" s="52">
        <v>0.48</v>
      </c>
      <c r="H47" s="51" t="s">
        <v>1066</v>
      </c>
      <c r="I47" s="52">
        <v>0.41</v>
      </c>
      <c r="J47" s="51" t="s">
        <v>445</v>
      </c>
      <c r="K47" s="53"/>
      <c r="L47" s="49" t="s">
        <v>445</v>
      </c>
      <c r="M47" s="53"/>
      <c r="N47" s="49" t="s">
        <v>446</v>
      </c>
      <c r="O47" s="53"/>
      <c r="P47" s="53"/>
    </row>
    <row r="48" spans="1:16" ht="12.75" customHeight="1">
      <c r="A48" s="49" t="s">
        <v>319</v>
      </c>
      <c r="B48" s="49" t="s">
        <v>319</v>
      </c>
      <c r="C48" s="49" t="s">
        <v>1106</v>
      </c>
      <c r="D48" s="49" t="s">
        <v>457</v>
      </c>
      <c r="E48" s="50">
        <v>0.01</v>
      </c>
      <c r="F48" s="51" t="s">
        <v>1075</v>
      </c>
      <c r="G48" s="52">
        <v>0.5</v>
      </c>
      <c r="H48" s="51" t="s">
        <v>1066</v>
      </c>
      <c r="I48" s="52">
        <v>0.41</v>
      </c>
      <c r="J48" s="51" t="s">
        <v>445</v>
      </c>
      <c r="K48" s="53"/>
      <c r="L48" s="49" t="s">
        <v>1079</v>
      </c>
      <c r="M48" s="53"/>
      <c r="N48" s="49" t="s">
        <v>446</v>
      </c>
      <c r="O48" s="53"/>
      <c r="P48" s="53"/>
    </row>
    <row r="49" spans="1:16" ht="12.75" customHeight="1">
      <c r="A49" s="49" t="s">
        <v>319</v>
      </c>
      <c r="B49" s="49" t="s">
        <v>319</v>
      </c>
      <c r="C49" s="49" t="s">
        <v>504</v>
      </c>
      <c r="D49" s="49" t="s">
        <v>457</v>
      </c>
      <c r="E49" s="50">
        <v>0.01</v>
      </c>
      <c r="F49" s="51" t="s">
        <v>1075</v>
      </c>
      <c r="G49" s="52">
        <v>0.52</v>
      </c>
      <c r="H49" s="51" t="s">
        <v>1066</v>
      </c>
      <c r="I49" s="52">
        <v>0.37</v>
      </c>
      <c r="J49" s="51" t="s">
        <v>445</v>
      </c>
      <c r="K49" s="53"/>
      <c r="L49" s="49" t="s">
        <v>445</v>
      </c>
      <c r="M49" s="53"/>
      <c r="N49" s="49" t="s">
        <v>446</v>
      </c>
      <c r="O49" s="53"/>
      <c r="P49" s="53"/>
    </row>
    <row r="50" spans="1:16" ht="12.75" customHeight="1">
      <c r="A50" s="49" t="s">
        <v>225</v>
      </c>
      <c r="B50" s="49" t="s">
        <v>226</v>
      </c>
      <c r="C50" s="49" t="s">
        <v>1107</v>
      </c>
      <c r="D50" s="49" t="s">
        <v>457</v>
      </c>
      <c r="E50" s="50">
        <v>0.05</v>
      </c>
      <c r="F50" s="51" t="s">
        <v>1066</v>
      </c>
      <c r="G50" s="52">
        <v>0.35</v>
      </c>
      <c r="H50" s="51" t="s">
        <v>615</v>
      </c>
      <c r="I50" s="52">
        <v>0.2</v>
      </c>
      <c r="J50" s="51" t="s">
        <v>446</v>
      </c>
      <c r="K50" s="53"/>
      <c r="L50" s="49" t="s">
        <v>446</v>
      </c>
      <c r="M50" s="53"/>
      <c r="N50" s="49" t="s">
        <v>446</v>
      </c>
      <c r="O50" s="53"/>
      <c r="P50" s="53"/>
    </row>
    <row r="51" spans="1:16" ht="12.75" customHeight="1">
      <c r="A51" s="49" t="s">
        <v>225</v>
      </c>
      <c r="B51" s="49" t="s">
        <v>226</v>
      </c>
      <c r="C51" s="49" t="s">
        <v>1108</v>
      </c>
      <c r="D51" s="49" t="s">
        <v>457</v>
      </c>
      <c r="E51" s="50">
        <v>0.05</v>
      </c>
      <c r="F51" s="51" t="s">
        <v>1066</v>
      </c>
      <c r="G51" s="52">
        <v>0.6</v>
      </c>
      <c r="H51" s="51"/>
      <c r="I51" s="51"/>
      <c r="J51" s="51" t="s">
        <v>446</v>
      </c>
      <c r="K51" s="53"/>
      <c r="L51" s="49" t="s">
        <v>446</v>
      </c>
      <c r="M51" s="53"/>
      <c r="N51" s="49" t="s">
        <v>538</v>
      </c>
      <c r="O51" s="53"/>
      <c r="P51" s="53"/>
    </row>
    <row r="52" spans="1:16" ht="12.75" customHeight="1">
      <c r="A52" s="49" t="s">
        <v>225</v>
      </c>
      <c r="B52" s="49" t="s">
        <v>226</v>
      </c>
      <c r="C52" s="49" t="s">
        <v>1109</v>
      </c>
      <c r="D52" s="49" t="s">
        <v>457</v>
      </c>
      <c r="E52" s="50">
        <v>0.05</v>
      </c>
      <c r="F52" s="51" t="s">
        <v>1066</v>
      </c>
      <c r="G52" s="52">
        <v>0.65</v>
      </c>
      <c r="H52" s="51"/>
      <c r="I52" s="51"/>
      <c r="J52" s="51" t="s">
        <v>446</v>
      </c>
      <c r="K52" s="53"/>
      <c r="L52" s="49" t="s">
        <v>446</v>
      </c>
      <c r="M52" s="53"/>
      <c r="N52" s="49" t="s">
        <v>446</v>
      </c>
      <c r="O52" s="53"/>
      <c r="P52" s="53"/>
    </row>
    <row r="53" spans="1:16" ht="12.75" customHeight="1">
      <c r="A53" s="49" t="s">
        <v>225</v>
      </c>
      <c r="B53" s="49" t="s">
        <v>226</v>
      </c>
      <c r="C53" s="49" t="s">
        <v>1110</v>
      </c>
      <c r="D53" s="49" t="s">
        <v>457</v>
      </c>
      <c r="E53" s="50">
        <v>0.05</v>
      </c>
      <c r="F53" s="51" t="s">
        <v>1066</v>
      </c>
      <c r="G53" s="52">
        <v>0.65</v>
      </c>
      <c r="H53" s="51"/>
      <c r="I53" s="51"/>
      <c r="J53" s="51" t="s">
        <v>446</v>
      </c>
      <c r="K53" s="53"/>
      <c r="L53" s="49" t="s">
        <v>446</v>
      </c>
      <c r="M53" s="53"/>
      <c r="N53" s="49" t="s">
        <v>446</v>
      </c>
      <c r="O53" s="53"/>
      <c r="P53" s="53"/>
    </row>
    <row r="54" spans="1:16" ht="12.75" customHeight="1">
      <c r="A54" s="49" t="s">
        <v>225</v>
      </c>
      <c r="B54" s="49" t="s">
        <v>226</v>
      </c>
      <c r="C54" s="49" t="s">
        <v>1111</v>
      </c>
      <c r="D54" s="49" t="s">
        <v>457</v>
      </c>
      <c r="E54" s="50">
        <v>0.05</v>
      </c>
      <c r="F54" s="51" t="s">
        <v>1066</v>
      </c>
      <c r="G54" s="52">
        <v>0.6</v>
      </c>
      <c r="H54" s="51"/>
      <c r="I54" s="51"/>
      <c r="J54" s="51" t="s">
        <v>446</v>
      </c>
      <c r="K54" s="53"/>
      <c r="L54" s="49" t="s">
        <v>446</v>
      </c>
      <c r="M54" s="53"/>
      <c r="N54" s="49" t="s">
        <v>446</v>
      </c>
      <c r="O54" s="53"/>
      <c r="P54" s="53"/>
    </row>
    <row r="55" spans="1:16" ht="12.75" customHeight="1">
      <c r="A55" s="49" t="s">
        <v>225</v>
      </c>
      <c r="B55" s="49" t="s">
        <v>226</v>
      </c>
      <c r="C55" s="49" t="s">
        <v>1112</v>
      </c>
      <c r="D55" s="49" t="s">
        <v>457</v>
      </c>
      <c r="E55" s="50">
        <v>0.05</v>
      </c>
      <c r="F55" s="51" t="s">
        <v>1066</v>
      </c>
      <c r="G55" s="52">
        <v>0.6</v>
      </c>
      <c r="H55" s="51"/>
      <c r="I55" s="51"/>
      <c r="J55" s="51" t="s">
        <v>446</v>
      </c>
      <c r="K55" s="53"/>
      <c r="L55" s="49" t="s">
        <v>446</v>
      </c>
      <c r="M55" s="53"/>
      <c r="N55" s="49" t="s">
        <v>446</v>
      </c>
      <c r="O55" s="53"/>
      <c r="P55" s="53"/>
    </row>
    <row r="56" spans="1:16" ht="12.75" customHeight="1">
      <c r="A56" s="49" t="s">
        <v>225</v>
      </c>
      <c r="B56" s="49" t="s">
        <v>226</v>
      </c>
      <c r="C56" s="49" t="s">
        <v>288</v>
      </c>
      <c r="D56" s="49" t="s">
        <v>457</v>
      </c>
      <c r="E56" s="50">
        <v>0.05</v>
      </c>
      <c r="F56" s="51" t="s">
        <v>1066</v>
      </c>
      <c r="G56" s="52">
        <v>0.65</v>
      </c>
      <c r="H56" s="51"/>
      <c r="I56" s="51"/>
      <c r="J56" s="51" t="s">
        <v>446</v>
      </c>
      <c r="K56" s="53"/>
      <c r="L56" s="49" t="s">
        <v>446</v>
      </c>
      <c r="M56" s="53"/>
      <c r="N56" s="49" t="s">
        <v>446</v>
      </c>
      <c r="O56" s="53"/>
      <c r="P56" s="53"/>
    </row>
    <row r="57" spans="1:16" ht="12.75" customHeight="1">
      <c r="A57" s="49" t="s">
        <v>225</v>
      </c>
      <c r="B57" s="49" t="s">
        <v>226</v>
      </c>
      <c r="C57" s="49" t="s">
        <v>288</v>
      </c>
      <c r="D57" s="49" t="s">
        <v>457</v>
      </c>
      <c r="E57" s="50">
        <v>0.05</v>
      </c>
      <c r="F57" s="51" t="s">
        <v>1066</v>
      </c>
      <c r="G57" s="52">
        <v>0.45</v>
      </c>
      <c r="H57" s="51" t="s">
        <v>603</v>
      </c>
      <c r="I57" s="52">
        <v>0.3</v>
      </c>
      <c r="J57" s="51" t="s">
        <v>444</v>
      </c>
      <c r="K57" s="53"/>
      <c r="L57" s="49" t="s">
        <v>446</v>
      </c>
      <c r="M57" s="53"/>
      <c r="N57" s="49" t="s">
        <v>446</v>
      </c>
      <c r="O57" s="53"/>
      <c r="P57" s="53"/>
    </row>
    <row r="58" spans="1:16" ht="12.75" customHeight="1">
      <c r="A58" s="49" t="s">
        <v>225</v>
      </c>
      <c r="B58" s="49" t="s">
        <v>226</v>
      </c>
      <c r="C58" s="49" t="s">
        <v>1113</v>
      </c>
      <c r="D58" s="49" t="s">
        <v>457</v>
      </c>
      <c r="E58" s="50">
        <v>0.05</v>
      </c>
      <c r="F58" s="51" t="s">
        <v>1066</v>
      </c>
      <c r="G58" s="52">
        <v>0.65</v>
      </c>
      <c r="H58" s="51"/>
      <c r="I58" s="51"/>
      <c r="J58" s="51" t="s">
        <v>446</v>
      </c>
      <c r="K58" s="53"/>
      <c r="L58" s="49" t="s">
        <v>446</v>
      </c>
      <c r="M58" s="53"/>
      <c r="N58" s="49" t="s">
        <v>446</v>
      </c>
      <c r="O58" s="53"/>
      <c r="P58" s="53"/>
    </row>
    <row r="59" spans="1:16" ht="12.75" customHeight="1">
      <c r="A59" s="49" t="s">
        <v>225</v>
      </c>
      <c r="B59" s="49" t="s">
        <v>226</v>
      </c>
      <c r="C59" s="49" t="s">
        <v>1114</v>
      </c>
      <c r="D59" s="49" t="s">
        <v>457</v>
      </c>
      <c r="E59" s="50">
        <v>0.05</v>
      </c>
      <c r="F59" s="51" t="s">
        <v>1066</v>
      </c>
      <c r="G59" s="52">
        <v>0.6</v>
      </c>
      <c r="H59" s="51"/>
      <c r="I59" s="51"/>
      <c r="J59" s="51" t="s">
        <v>446</v>
      </c>
      <c r="K59" s="53"/>
      <c r="L59" s="49" t="s">
        <v>446</v>
      </c>
      <c r="M59" s="53"/>
      <c r="N59" s="49" t="s">
        <v>446</v>
      </c>
      <c r="O59" s="53"/>
      <c r="P59" s="53"/>
    </row>
    <row r="60" spans="1:16" ht="12.75" customHeight="1">
      <c r="A60" s="49" t="s">
        <v>225</v>
      </c>
      <c r="B60" s="49" t="s">
        <v>226</v>
      </c>
      <c r="C60" s="49" t="s">
        <v>541</v>
      </c>
      <c r="D60" s="49" t="s">
        <v>457</v>
      </c>
      <c r="E60" s="50">
        <v>0.05</v>
      </c>
      <c r="F60" s="51" t="s">
        <v>1066</v>
      </c>
      <c r="G60" s="52">
        <v>0.6</v>
      </c>
      <c r="H60" s="51"/>
      <c r="I60" s="51"/>
      <c r="J60" s="51" t="s">
        <v>446</v>
      </c>
      <c r="K60" s="53"/>
      <c r="L60" s="49" t="s">
        <v>446</v>
      </c>
      <c r="M60" s="53"/>
      <c r="N60" s="49" t="s">
        <v>446</v>
      </c>
      <c r="O60" s="53"/>
      <c r="P60" s="53"/>
    </row>
    <row r="61" spans="1:16" ht="12.75" customHeight="1">
      <c r="A61" s="49" t="s">
        <v>225</v>
      </c>
      <c r="B61" s="49" t="s">
        <v>226</v>
      </c>
      <c r="C61" s="49" t="s">
        <v>1115</v>
      </c>
      <c r="D61" s="49" t="s">
        <v>457</v>
      </c>
      <c r="E61" s="53"/>
      <c r="F61" s="51"/>
      <c r="G61" s="51"/>
      <c r="H61" s="51"/>
      <c r="I61" s="51"/>
      <c r="J61" s="53"/>
      <c r="K61" s="53"/>
      <c r="L61" s="53"/>
      <c r="M61" s="53"/>
      <c r="N61" s="53"/>
      <c r="O61" s="53"/>
      <c r="P61" s="53"/>
    </row>
    <row r="62" spans="1:16" ht="12.75" customHeight="1">
      <c r="A62" s="49" t="s">
        <v>225</v>
      </c>
      <c r="B62" s="49" t="s">
        <v>226</v>
      </c>
      <c r="C62" s="49" t="s">
        <v>1116</v>
      </c>
      <c r="D62" s="49" t="s">
        <v>457</v>
      </c>
      <c r="E62" s="50">
        <v>0.05</v>
      </c>
      <c r="F62" s="51" t="s">
        <v>1066</v>
      </c>
      <c r="G62" s="52">
        <v>0.55000000000000004</v>
      </c>
      <c r="H62" s="51"/>
      <c r="I62" s="51"/>
      <c r="J62" s="51" t="s">
        <v>446</v>
      </c>
      <c r="K62" s="53"/>
      <c r="L62" s="49" t="s">
        <v>446</v>
      </c>
      <c r="M62" s="53"/>
      <c r="N62" s="49" t="s">
        <v>446</v>
      </c>
      <c r="O62" s="53"/>
      <c r="P62" s="53"/>
    </row>
    <row r="63" spans="1:16" ht="12.75" customHeight="1">
      <c r="A63" s="49" t="s">
        <v>225</v>
      </c>
      <c r="B63" s="49" t="s">
        <v>226</v>
      </c>
      <c r="C63" s="49" t="s">
        <v>1117</v>
      </c>
      <c r="D63" s="49" t="s">
        <v>457</v>
      </c>
      <c r="E63" s="50">
        <v>0.05</v>
      </c>
      <c r="F63" s="51" t="s">
        <v>1066</v>
      </c>
      <c r="G63" s="52">
        <v>0.75</v>
      </c>
      <c r="H63" s="51"/>
      <c r="I63" s="51"/>
      <c r="J63" s="51" t="s">
        <v>446</v>
      </c>
      <c r="K63" s="53"/>
      <c r="L63" s="49" t="s">
        <v>446</v>
      </c>
      <c r="M63" s="53"/>
      <c r="N63" s="49" t="s">
        <v>446</v>
      </c>
      <c r="O63" s="53"/>
      <c r="P63" s="53"/>
    </row>
    <row r="64" spans="1:16" ht="12.75" customHeight="1">
      <c r="A64" s="49" t="s">
        <v>225</v>
      </c>
      <c r="B64" s="49" t="s">
        <v>226</v>
      </c>
      <c r="C64" s="49" t="s">
        <v>1118</v>
      </c>
      <c r="D64" s="49" t="s">
        <v>457</v>
      </c>
      <c r="E64" s="53"/>
      <c r="F64" s="51"/>
      <c r="G64" s="51"/>
      <c r="H64" s="51"/>
      <c r="I64" s="51"/>
      <c r="J64" s="53"/>
      <c r="K64" s="53"/>
      <c r="L64" s="53"/>
      <c r="M64" s="53"/>
      <c r="N64" s="53"/>
      <c r="O64" s="53"/>
      <c r="P64" s="53"/>
    </row>
    <row r="65" spans="1:16" ht="12.75" customHeight="1">
      <c r="A65" s="49" t="s">
        <v>225</v>
      </c>
      <c r="B65" s="49" t="s">
        <v>226</v>
      </c>
      <c r="C65" s="49" t="s">
        <v>1117</v>
      </c>
      <c r="D65" s="49" t="s">
        <v>457</v>
      </c>
      <c r="E65" s="50">
        <v>0.05</v>
      </c>
      <c r="F65" s="51" t="s">
        <v>1066</v>
      </c>
      <c r="G65" s="52">
        <v>0.75</v>
      </c>
      <c r="H65" s="51"/>
      <c r="I65" s="51"/>
      <c r="J65" s="51" t="s">
        <v>446</v>
      </c>
      <c r="K65" s="53"/>
      <c r="L65" s="49" t="s">
        <v>446</v>
      </c>
      <c r="M65" s="53"/>
      <c r="N65" s="49" t="s">
        <v>446</v>
      </c>
      <c r="O65" s="53"/>
      <c r="P65" s="53"/>
    </row>
    <row r="66" spans="1:16" ht="12.75" customHeight="1">
      <c r="A66" s="49" t="s">
        <v>225</v>
      </c>
      <c r="B66" s="49" t="s">
        <v>226</v>
      </c>
      <c r="C66" s="49" t="s">
        <v>542</v>
      </c>
      <c r="D66" s="49" t="s">
        <v>457</v>
      </c>
      <c r="E66" s="50">
        <v>0.05</v>
      </c>
      <c r="F66" s="51" t="s">
        <v>1066</v>
      </c>
      <c r="G66" s="52">
        <v>0.6</v>
      </c>
      <c r="H66" s="51"/>
      <c r="I66" s="51"/>
      <c r="J66" s="51" t="s">
        <v>446</v>
      </c>
      <c r="K66" s="53"/>
      <c r="L66" s="49" t="s">
        <v>446</v>
      </c>
      <c r="M66" s="53"/>
      <c r="N66" s="49" t="s">
        <v>446</v>
      </c>
      <c r="O66" s="53"/>
      <c r="P66" s="53"/>
    </row>
    <row r="67" spans="1:16" ht="12.75" customHeight="1">
      <c r="A67" s="49" t="s">
        <v>225</v>
      </c>
      <c r="B67" s="49" t="s">
        <v>226</v>
      </c>
      <c r="C67" s="49" t="s">
        <v>1119</v>
      </c>
      <c r="D67" s="49" t="s">
        <v>457</v>
      </c>
      <c r="E67" s="50">
        <v>0.05</v>
      </c>
      <c r="F67" s="51" t="s">
        <v>1066</v>
      </c>
      <c r="G67" s="52">
        <v>0.6</v>
      </c>
      <c r="H67" s="51"/>
      <c r="I67" s="51"/>
      <c r="J67" s="51" t="s">
        <v>446</v>
      </c>
      <c r="K67" s="53"/>
      <c r="L67" s="49" t="s">
        <v>446</v>
      </c>
      <c r="M67" s="53"/>
      <c r="N67" s="49" t="s">
        <v>446</v>
      </c>
      <c r="O67" s="53"/>
      <c r="P67" s="53"/>
    </row>
    <row r="68" spans="1:16" ht="12.75" customHeight="1">
      <c r="A68" s="49" t="s">
        <v>225</v>
      </c>
      <c r="B68" s="49" t="s">
        <v>226</v>
      </c>
      <c r="C68" s="49" t="s">
        <v>318</v>
      </c>
      <c r="D68" s="54" t="s">
        <v>442</v>
      </c>
      <c r="E68" s="55">
        <v>0.05</v>
      </c>
      <c r="F68" s="51" t="s">
        <v>1066</v>
      </c>
      <c r="G68" s="52">
        <v>0.45</v>
      </c>
      <c r="H68" s="51"/>
      <c r="I68" s="51"/>
      <c r="J68" s="54" t="s">
        <v>1120</v>
      </c>
      <c r="K68" s="53"/>
      <c r="L68" s="49" t="s">
        <v>446</v>
      </c>
      <c r="M68" s="53"/>
      <c r="N68" s="49" t="s">
        <v>538</v>
      </c>
      <c r="O68" s="53"/>
      <c r="P68" s="53"/>
    </row>
    <row r="69" spans="1:16" ht="12.75" customHeight="1">
      <c r="A69" s="49" t="s">
        <v>225</v>
      </c>
      <c r="B69" s="49" t="s">
        <v>226</v>
      </c>
      <c r="C69" s="49" t="s">
        <v>428</v>
      </c>
      <c r="D69" s="54" t="s">
        <v>442</v>
      </c>
      <c r="E69" s="55">
        <v>0.05</v>
      </c>
      <c r="F69" s="51" t="s">
        <v>1066</v>
      </c>
      <c r="G69" s="52">
        <v>0.45</v>
      </c>
      <c r="H69" s="51"/>
      <c r="I69" s="51"/>
      <c r="J69" s="54" t="s">
        <v>446</v>
      </c>
      <c r="K69" s="53"/>
      <c r="L69" s="49" t="s">
        <v>446</v>
      </c>
      <c r="M69" s="53"/>
      <c r="N69" s="49" t="s">
        <v>538</v>
      </c>
      <c r="O69" s="53"/>
      <c r="P69" s="53"/>
    </row>
    <row r="70" spans="1:16" ht="12.75" customHeight="1">
      <c r="A70" s="49" t="s">
        <v>225</v>
      </c>
      <c r="B70" s="49" t="s">
        <v>226</v>
      </c>
      <c r="C70" s="49" t="s">
        <v>523</v>
      </c>
      <c r="D70" s="54" t="s">
        <v>442</v>
      </c>
      <c r="E70" s="55">
        <v>0.3</v>
      </c>
      <c r="F70" s="51" t="s">
        <v>1066</v>
      </c>
      <c r="G70" s="52">
        <v>0.3</v>
      </c>
      <c r="H70" s="51" t="s">
        <v>603</v>
      </c>
      <c r="I70" s="52">
        <v>0.2</v>
      </c>
      <c r="J70" s="54" t="s">
        <v>525</v>
      </c>
      <c r="K70" s="53"/>
      <c r="L70" s="49" t="s">
        <v>535</v>
      </c>
      <c r="M70" s="53"/>
      <c r="N70" s="49" t="s">
        <v>446</v>
      </c>
      <c r="O70" s="53"/>
      <c r="P70" s="53"/>
    </row>
    <row r="71" spans="1:16" ht="12.75" customHeight="1">
      <c r="A71" s="49" t="s">
        <v>225</v>
      </c>
      <c r="B71" s="49" t="s">
        <v>226</v>
      </c>
      <c r="C71" s="49" t="s">
        <v>227</v>
      </c>
      <c r="D71" s="54" t="s">
        <v>442</v>
      </c>
      <c r="E71" s="55">
        <v>0.3</v>
      </c>
      <c r="F71" s="51" t="s">
        <v>1066</v>
      </c>
      <c r="G71" s="52">
        <v>0.4</v>
      </c>
      <c r="H71" s="51" t="s">
        <v>603</v>
      </c>
      <c r="I71" s="52">
        <v>0.2</v>
      </c>
      <c r="J71" s="54" t="s">
        <v>525</v>
      </c>
      <c r="K71" s="53"/>
      <c r="L71" s="49" t="s">
        <v>1121</v>
      </c>
      <c r="M71" s="53"/>
      <c r="N71" s="49" t="s">
        <v>446</v>
      </c>
      <c r="O71" s="53"/>
      <c r="P71" s="53"/>
    </row>
    <row r="72" spans="1:16" ht="12.75" customHeight="1">
      <c r="A72" s="49" t="s">
        <v>225</v>
      </c>
      <c r="B72" s="56" t="s">
        <v>226</v>
      </c>
      <c r="C72" s="56" t="s">
        <v>234</v>
      </c>
      <c r="D72" s="57" t="s">
        <v>442</v>
      </c>
      <c r="E72" s="55">
        <v>0.25</v>
      </c>
      <c r="F72" s="51" t="s">
        <v>1066</v>
      </c>
      <c r="G72" s="52">
        <v>0.5</v>
      </c>
      <c r="H72" s="51" t="s">
        <v>603</v>
      </c>
      <c r="I72" s="52">
        <v>0.15</v>
      </c>
      <c r="J72" s="57" t="s">
        <v>525</v>
      </c>
      <c r="K72" s="58"/>
      <c r="L72" s="56" t="s">
        <v>1122</v>
      </c>
      <c r="M72" s="58"/>
      <c r="N72" s="56" t="s">
        <v>446</v>
      </c>
      <c r="O72" s="58"/>
      <c r="P72" s="58"/>
    </row>
    <row r="73" spans="1:16" ht="12.75" customHeight="1">
      <c r="A73" s="49" t="s">
        <v>225</v>
      </c>
      <c r="B73" s="56" t="s">
        <v>226</v>
      </c>
      <c r="C73" s="56" t="s">
        <v>527</v>
      </c>
      <c r="D73" s="57" t="s">
        <v>442</v>
      </c>
      <c r="E73" s="55">
        <v>0.35</v>
      </c>
      <c r="F73" s="51" t="s">
        <v>1066</v>
      </c>
      <c r="G73" s="52">
        <v>0.3</v>
      </c>
      <c r="H73" s="51"/>
      <c r="I73" s="51"/>
      <c r="J73" s="57" t="s">
        <v>525</v>
      </c>
      <c r="K73" s="58"/>
      <c r="L73" s="56" t="s">
        <v>1123</v>
      </c>
      <c r="M73" s="58"/>
      <c r="N73" s="56" t="s">
        <v>446</v>
      </c>
      <c r="O73" s="58"/>
      <c r="P73" s="58"/>
    </row>
    <row r="74" spans="1:16" ht="12.75" customHeight="1">
      <c r="A74" s="49" t="s">
        <v>225</v>
      </c>
      <c r="B74" s="56" t="s">
        <v>226</v>
      </c>
      <c r="C74" s="56" t="s">
        <v>239</v>
      </c>
      <c r="D74" s="57" t="s">
        <v>442</v>
      </c>
      <c r="E74" s="55">
        <v>0.21</v>
      </c>
      <c r="F74" s="51" t="s">
        <v>1066</v>
      </c>
      <c r="G74" s="52">
        <v>0.46</v>
      </c>
      <c r="H74" s="51" t="s">
        <v>603</v>
      </c>
      <c r="I74" s="52">
        <v>0.22</v>
      </c>
      <c r="J74" s="57" t="s">
        <v>525</v>
      </c>
      <c r="K74" s="58"/>
      <c r="L74" s="56" t="s">
        <v>1122</v>
      </c>
      <c r="M74" s="58"/>
      <c r="N74" s="56" t="s">
        <v>446</v>
      </c>
      <c r="O74" s="58"/>
      <c r="P74" s="58"/>
    </row>
    <row r="75" spans="1:16" ht="12.75" customHeight="1">
      <c r="A75" s="49" t="s">
        <v>225</v>
      </c>
      <c r="B75" s="49" t="s">
        <v>226</v>
      </c>
      <c r="C75" s="49" t="s">
        <v>429</v>
      </c>
      <c r="D75" s="54" t="s">
        <v>457</v>
      </c>
      <c r="E75" s="55">
        <v>0.05</v>
      </c>
      <c r="F75" s="51" t="s">
        <v>1066</v>
      </c>
      <c r="G75" s="52">
        <v>0.5</v>
      </c>
      <c r="H75" s="51" t="s">
        <v>1074</v>
      </c>
      <c r="I75" s="52">
        <v>0.15</v>
      </c>
      <c r="J75" s="54" t="s">
        <v>535</v>
      </c>
      <c r="K75" s="53"/>
      <c r="L75" s="49" t="s">
        <v>446</v>
      </c>
      <c r="M75" s="53"/>
      <c r="N75" s="49" t="s">
        <v>446</v>
      </c>
      <c r="O75" s="53"/>
      <c r="P75" s="53"/>
    </row>
    <row r="76" spans="1:16" ht="12.75" customHeight="1">
      <c r="A76" s="49" t="s">
        <v>225</v>
      </c>
      <c r="B76" s="49" t="s">
        <v>226</v>
      </c>
      <c r="C76" s="49" t="s">
        <v>547</v>
      </c>
      <c r="D76" s="54" t="s">
        <v>457</v>
      </c>
      <c r="E76" s="55">
        <v>0.05</v>
      </c>
      <c r="F76" s="51" t="s">
        <v>1066</v>
      </c>
      <c r="G76" s="52">
        <v>0.35</v>
      </c>
      <c r="H76" s="51" t="s">
        <v>1067</v>
      </c>
      <c r="I76" s="52">
        <v>0.25</v>
      </c>
      <c r="J76" s="54" t="s">
        <v>512</v>
      </c>
      <c r="K76" s="53"/>
      <c r="L76" s="49" t="s">
        <v>446</v>
      </c>
      <c r="M76" s="53"/>
      <c r="N76" s="49" t="s">
        <v>1124</v>
      </c>
      <c r="O76" s="49" t="s">
        <v>1125</v>
      </c>
      <c r="P76" s="53"/>
    </row>
    <row r="77" spans="1:16" ht="12.75" customHeight="1">
      <c r="A77" s="49" t="s">
        <v>225</v>
      </c>
      <c r="B77" s="49" t="s">
        <v>226</v>
      </c>
      <c r="C77" s="49" t="s">
        <v>548</v>
      </c>
      <c r="D77" s="54" t="s">
        <v>457</v>
      </c>
      <c r="E77" s="55">
        <v>0.05</v>
      </c>
      <c r="F77" s="51" t="s">
        <v>1066</v>
      </c>
      <c r="G77" s="52">
        <v>0.35</v>
      </c>
      <c r="H77" s="51" t="s">
        <v>1067</v>
      </c>
      <c r="I77" s="52">
        <v>0.25</v>
      </c>
      <c r="J77" s="54" t="s">
        <v>512</v>
      </c>
      <c r="K77" s="53"/>
      <c r="L77" s="49" t="s">
        <v>446</v>
      </c>
      <c r="M77" s="53"/>
      <c r="N77" s="49" t="s">
        <v>1124</v>
      </c>
      <c r="O77" s="49" t="s">
        <v>1125</v>
      </c>
      <c r="P77" s="53"/>
    </row>
    <row r="78" spans="1:16" ht="12.75" customHeight="1">
      <c r="A78" s="49" t="s">
        <v>225</v>
      </c>
      <c r="B78" s="49" t="s">
        <v>226</v>
      </c>
      <c r="C78" s="49" t="s">
        <v>549</v>
      </c>
      <c r="D78" s="54" t="s">
        <v>457</v>
      </c>
      <c r="E78" s="55">
        <v>0.05</v>
      </c>
      <c r="F78" s="51" t="s">
        <v>1066</v>
      </c>
      <c r="G78" s="52">
        <v>0.35</v>
      </c>
      <c r="H78" s="51" t="s">
        <v>1067</v>
      </c>
      <c r="I78" s="52">
        <v>0.25</v>
      </c>
      <c r="J78" s="54" t="s">
        <v>539</v>
      </c>
      <c r="K78" s="53"/>
      <c r="L78" s="49" t="s">
        <v>446</v>
      </c>
      <c r="M78" s="53"/>
      <c r="N78" s="49" t="s">
        <v>1124</v>
      </c>
      <c r="O78" s="49" t="s">
        <v>1125</v>
      </c>
      <c r="P78" s="53"/>
    </row>
    <row r="79" spans="1:16" ht="12.75" customHeight="1">
      <c r="A79" s="49" t="s">
        <v>225</v>
      </c>
      <c r="B79" s="49" t="s">
        <v>226</v>
      </c>
      <c r="C79" s="49" t="s">
        <v>550</v>
      </c>
      <c r="D79" s="54" t="s">
        <v>457</v>
      </c>
      <c r="E79" s="55">
        <v>0.05</v>
      </c>
      <c r="F79" s="51" t="s">
        <v>1066</v>
      </c>
      <c r="G79" s="52">
        <v>0.35</v>
      </c>
      <c r="H79" s="51" t="s">
        <v>1067</v>
      </c>
      <c r="I79" s="52">
        <v>0.25</v>
      </c>
      <c r="J79" s="54" t="s">
        <v>512</v>
      </c>
      <c r="K79" s="53"/>
      <c r="L79" s="49" t="s">
        <v>446</v>
      </c>
      <c r="M79" s="53"/>
      <c r="N79" s="49" t="s">
        <v>1124</v>
      </c>
      <c r="O79" s="49" t="s">
        <v>1126</v>
      </c>
      <c r="P79" s="53"/>
    </row>
    <row r="80" spans="1:16" ht="12.75" customHeight="1">
      <c r="A80" s="49" t="s">
        <v>225</v>
      </c>
      <c r="B80" s="49" t="s">
        <v>226</v>
      </c>
      <c r="C80" s="49" t="s">
        <v>421</v>
      </c>
      <c r="D80" s="54" t="s">
        <v>442</v>
      </c>
      <c r="E80" s="55">
        <v>0.05</v>
      </c>
      <c r="F80" s="51" t="s">
        <v>1066</v>
      </c>
      <c r="G80" s="52">
        <v>0.5</v>
      </c>
      <c r="H80" s="51"/>
      <c r="I80" s="51"/>
      <c r="J80" s="54" t="s">
        <v>539</v>
      </c>
      <c r="K80" s="53"/>
      <c r="L80" s="49" t="s">
        <v>446</v>
      </c>
      <c r="M80" s="53"/>
      <c r="N80" s="49" t="s">
        <v>1124</v>
      </c>
      <c r="O80" s="49" t="s">
        <v>1125</v>
      </c>
      <c r="P80" s="53"/>
    </row>
    <row r="81" spans="1:16" ht="12.75" customHeight="1">
      <c r="A81" s="49" t="s">
        <v>998</v>
      </c>
      <c r="B81" s="49" t="s">
        <v>999</v>
      </c>
      <c r="C81" s="49" t="s">
        <v>830</v>
      </c>
      <c r="D81" s="54" t="s">
        <v>457</v>
      </c>
      <c r="E81" s="55">
        <v>0.05</v>
      </c>
      <c r="F81" s="51" t="s">
        <v>1066</v>
      </c>
      <c r="G81" s="52">
        <v>0.65</v>
      </c>
      <c r="H81" s="51" t="s">
        <v>1067</v>
      </c>
      <c r="I81" s="52">
        <v>0.15</v>
      </c>
      <c r="J81" s="54" t="s">
        <v>512</v>
      </c>
      <c r="K81" s="53"/>
      <c r="L81" s="49" t="s">
        <v>446</v>
      </c>
      <c r="M81" s="53"/>
      <c r="N81" s="49" t="s">
        <v>446</v>
      </c>
      <c r="O81" s="53"/>
      <c r="P81" s="53"/>
    </row>
    <row r="82" spans="1:16" ht="12.75" customHeight="1">
      <c r="A82" s="49" t="s">
        <v>998</v>
      </c>
      <c r="B82" s="49" t="s">
        <v>999</v>
      </c>
      <c r="C82" s="49" t="s">
        <v>831</v>
      </c>
      <c r="D82" s="54" t="s">
        <v>457</v>
      </c>
      <c r="E82" s="55">
        <v>0.05</v>
      </c>
      <c r="F82" s="51" t="s">
        <v>1066</v>
      </c>
      <c r="G82" s="52">
        <v>0.65</v>
      </c>
      <c r="H82" s="51" t="s">
        <v>1067</v>
      </c>
      <c r="I82" s="52">
        <v>0.15</v>
      </c>
      <c r="J82" s="54" t="s">
        <v>512</v>
      </c>
      <c r="K82" s="53"/>
      <c r="L82" s="49" t="s">
        <v>446</v>
      </c>
      <c r="M82" s="53"/>
      <c r="N82" s="49" t="s">
        <v>446</v>
      </c>
      <c r="O82" s="53"/>
      <c r="P82" s="53"/>
    </row>
    <row r="83" spans="1:16" ht="12.75" customHeight="1">
      <c r="A83" s="49" t="s">
        <v>998</v>
      </c>
      <c r="B83" s="49" t="s">
        <v>999</v>
      </c>
      <c r="C83" s="49" t="s">
        <v>1127</v>
      </c>
      <c r="D83" s="54" t="s">
        <v>457</v>
      </c>
      <c r="E83" s="55">
        <v>0.05</v>
      </c>
      <c r="F83" s="51" t="s">
        <v>1066</v>
      </c>
      <c r="G83" s="52">
        <v>0.65</v>
      </c>
      <c r="H83" s="51" t="s">
        <v>1067</v>
      </c>
      <c r="I83" s="52">
        <v>0.15</v>
      </c>
      <c r="J83" s="54" t="s">
        <v>512</v>
      </c>
      <c r="K83" s="53"/>
      <c r="L83" s="49" t="s">
        <v>446</v>
      </c>
      <c r="M83" s="53"/>
      <c r="N83" s="49" t="s">
        <v>446</v>
      </c>
      <c r="O83" s="53"/>
      <c r="P83" s="53"/>
    </row>
    <row r="84" spans="1:16" ht="12.75" customHeight="1">
      <c r="A84" s="49" t="s">
        <v>998</v>
      </c>
      <c r="B84" s="49" t="s">
        <v>999</v>
      </c>
      <c r="C84" s="49" t="s">
        <v>1128</v>
      </c>
      <c r="D84" s="54" t="s">
        <v>457</v>
      </c>
      <c r="E84" s="55">
        <v>0.05</v>
      </c>
      <c r="F84" s="51" t="s">
        <v>1066</v>
      </c>
      <c r="G84" s="52">
        <v>0.65</v>
      </c>
      <c r="H84" s="51" t="s">
        <v>1067</v>
      </c>
      <c r="I84" s="52">
        <v>0.15</v>
      </c>
      <c r="J84" s="54" t="s">
        <v>512</v>
      </c>
      <c r="K84" s="53"/>
      <c r="L84" s="49" t="s">
        <v>446</v>
      </c>
      <c r="M84" s="53"/>
      <c r="N84" s="49" t="s">
        <v>446</v>
      </c>
      <c r="O84" s="53"/>
      <c r="P84" s="53"/>
    </row>
    <row r="85" spans="1:16" ht="12.75" customHeight="1">
      <c r="A85" s="49" t="s">
        <v>998</v>
      </c>
      <c r="B85" s="49" t="s">
        <v>999</v>
      </c>
      <c r="C85" s="49" t="s">
        <v>833</v>
      </c>
      <c r="D85" s="54" t="s">
        <v>442</v>
      </c>
      <c r="E85" s="55">
        <v>0.05</v>
      </c>
      <c r="F85" s="51" t="s">
        <v>1066</v>
      </c>
      <c r="G85" s="52">
        <v>0.6</v>
      </c>
      <c r="H85" s="51" t="s">
        <v>1067</v>
      </c>
      <c r="I85" s="52">
        <v>0.15</v>
      </c>
      <c r="J85" s="54" t="s">
        <v>512</v>
      </c>
      <c r="K85" s="53"/>
      <c r="L85" s="49" t="s">
        <v>446</v>
      </c>
      <c r="M85" s="53"/>
      <c r="N85" s="49" t="s">
        <v>446</v>
      </c>
      <c r="O85" s="53"/>
      <c r="P85" s="53"/>
    </row>
    <row r="86" spans="1:16" ht="12.75" customHeight="1">
      <c r="A86" s="49" t="s">
        <v>431</v>
      </c>
      <c r="B86" s="49" t="s">
        <v>431</v>
      </c>
      <c r="C86" s="49" t="s">
        <v>1129</v>
      </c>
      <c r="D86" s="54" t="s">
        <v>442</v>
      </c>
      <c r="E86" s="53"/>
      <c r="F86" s="51"/>
      <c r="G86" s="51"/>
      <c r="H86" s="51"/>
      <c r="I86" s="51"/>
      <c r="J86" s="53"/>
      <c r="K86" s="53"/>
      <c r="L86" s="53"/>
      <c r="M86" s="53"/>
      <c r="N86" s="53"/>
      <c r="O86" s="53"/>
      <c r="P86" s="53"/>
    </row>
    <row r="87" spans="1:16" ht="12.75" customHeight="1">
      <c r="A87" s="49" t="s">
        <v>431</v>
      </c>
      <c r="B87" s="49" t="s">
        <v>431</v>
      </c>
      <c r="C87" s="49" t="s">
        <v>511</v>
      </c>
      <c r="D87" s="54" t="s">
        <v>442</v>
      </c>
      <c r="E87" s="55">
        <v>0</v>
      </c>
      <c r="F87" s="51"/>
      <c r="G87" s="52">
        <v>0.67</v>
      </c>
      <c r="H87" s="51"/>
      <c r="I87" s="51"/>
      <c r="J87" s="54" t="s">
        <v>512</v>
      </c>
      <c r="K87" s="53"/>
      <c r="L87" s="49" t="s">
        <v>446</v>
      </c>
      <c r="M87" s="53"/>
      <c r="N87" s="49" t="s">
        <v>446</v>
      </c>
      <c r="O87" s="53"/>
      <c r="P87" s="53"/>
    </row>
    <row r="88" spans="1:16" ht="12.75" customHeight="1">
      <c r="A88" s="49" t="s">
        <v>431</v>
      </c>
      <c r="B88" s="49" t="s">
        <v>431</v>
      </c>
      <c r="C88" s="49" t="s">
        <v>1130</v>
      </c>
      <c r="D88" s="54" t="s">
        <v>457</v>
      </c>
      <c r="E88" s="53"/>
      <c r="F88" s="51"/>
      <c r="G88" s="51"/>
      <c r="H88" s="51"/>
      <c r="I88" s="51"/>
      <c r="J88" s="53"/>
      <c r="K88" s="53"/>
      <c r="L88" s="53"/>
      <c r="M88" s="53"/>
      <c r="N88" s="53"/>
      <c r="O88" s="53"/>
      <c r="P88" s="53"/>
    </row>
    <row r="89" spans="1:16" ht="12.75" customHeight="1">
      <c r="A89" s="49" t="s">
        <v>431</v>
      </c>
      <c r="B89" s="49" t="s">
        <v>431</v>
      </c>
      <c r="C89" s="49" t="s">
        <v>1131</v>
      </c>
      <c r="D89" s="54" t="s">
        <v>457</v>
      </c>
      <c r="E89" s="53"/>
      <c r="F89" s="51"/>
      <c r="G89" s="51"/>
      <c r="H89" s="51"/>
      <c r="I89" s="51"/>
      <c r="J89" s="53"/>
      <c r="K89" s="53"/>
      <c r="L89" s="53"/>
      <c r="M89" s="53"/>
      <c r="N89" s="53"/>
      <c r="O89" s="53"/>
      <c r="P89" s="53"/>
    </row>
    <row r="90" spans="1:16" ht="12.75" customHeight="1">
      <c r="A90" s="49" t="s">
        <v>431</v>
      </c>
      <c r="B90" s="49" t="s">
        <v>431</v>
      </c>
      <c r="C90" s="49" t="s">
        <v>521</v>
      </c>
      <c r="D90" s="54" t="s">
        <v>457</v>
      </c>
      <c r="E90" s="53"/>
      <c r="F90" s="51"/>
      <c r="G90" s="51"/>
      <c r="H90" s="51"/>
      <c r="I90" s="51"/>
      <c r="J90" s="53"/>
      <c r="K90" s="53"/>
      <c r="L90" s="53"/>
      <c r="M90" s="53"/>
      <c r="N90" s="53"/>
      <c r="O90" s="53"/>
      <c r="P90" s="53"/>
    </row>
    <row r="91" spans="1:16" ht="12.75" customHeight="1">
      <c r="A91" s="49" t="s">
        <v>431</v>
      </c>
      <c r="B91" s="49" t="s">
        <v>431</v>
      </c>
      <c r="C91" s="49" t="s">
        <v>1132</v>
      </c>
      <c r="D91" s="54" t="s">
        <v>457</v>
      </c>
      <c r="E91" s="53"/>
      <c r="F91" s="51"/>
      <c r="G91" s="51"/>
      <c r="H91" s="51"/>
      <c r="I91" s="51"/>
      <c r="J91" s="53"/>
      <c r="K91" s="53"/>
      <c r="L91" s="53"/>
      <c r="M91" s="53"/>
      <c r="N91" s="53"/>
      <c r="O91" s="53"/>
      <c r="P91" s="53"/>
    </row>
    <row r="92" spans="1:16" ht="12.75" customHeight="1">
      <c r="A92" s="49" t="s">
        <v>431</v>
      </c>
      <c r="B92" s="49" t="s">
        <v>431</v>
      </c>
      <c r="C92" s="49" t="s">
        <v>519</v>
      </c>
      <c r="D92" s="54" t="s">
        <v>457</v>
      </c>
      <c r="E92" s="53"/>
      <c r="F92" s="51"/>
      <c r="G92" s="51"/>
      <c r="H92" s="51"/>
      <c r="I92" s="51"/>
      <c r="J92" s="53"/>
      <c r="K92" s="53"/>
      <c r="L92" s="53"/>
      <c r="M92" s="53"/>
      <c r="N92" s="53"/>
      <c r="O92" s="53"/>
      <c r="P92" s="53"/>
    </row>
    <row r="93" spans="1:16" ht="12.75" customHeight="1">
      <c r="A93" s="49" t="s">
        <v>431</v>
      </c>
      <c r="B93" s="49" t="s">
        <v>431</v>
      </c>
      <c r="C93" s="49" t="s">
        <v>1133</v>
      </c>
      <c r="D93" s="54" t="s">
        <v>457</v>
      </c>
      <c r="E93" s="53"/>
      <c r="F93" s="51"/>
      <c r="G93" s="51"/>
      <c r="H93" s="51"/>
      <c r="I93" s="51"/>
      <c r="J93" s="53"/>
      <c r="K93" s="53"/>
      <c r="L93" s="53"/>
      <c r="M93" s="53"/>
      <c r="N93" s="53"/>
      <c r="O93" s="53"/>
      <c r="P93" s="53"/>
    </row>
    <row r="94" spans="1:16" ht="12.75" customHeight="1">
      <c r="A94" s="49" t="s">
        <v>431</v>
      </c>
      <c r="B94" s="49" t="s">
        <v>431</v>
      </c>
      <c r="C94" s="49" t="s">
        <v>1134</v>
      </c>
      <c r="D94" s="54" t="s">
        <v>457</v>
      </c>
      <c r="E94" s="53"/>
      <c r="F94" s="51"/>
      <c r="G94" s="51"/>
      <c r="H94" s="51"/>
      <c r="I94" s="51"/>
      <c r="J94" s="53"/>
      <c r="K94" s="53"/>
      <c r="L94" s="53"/>
      <c r="M94" s="53"/>
      <c r="N94" s="53"/>
      <c r="O94" s="53"/>
      <c r="P94" s="53"/>
    </row>
    <row r="95" spans="1:16" ht="12.75" customHeight="1">
      <c r="A95" s="49" t="s">
        <v>431</v>
      </c>
      <c r="B95" s="56" t="s">
        <v>431</v>
      </c>
      <c r="C95" s="56" t="s">
        <v>1135</v>
      </c>
      <c r="D95" s="57" t="s">
        <v>457</v>
      </c>
      <c r="E95" s="58"/>
      <c r="F95" s="51"/>
      <c r="G95" s="51"/>
      <c r="H95" s="51"/>
      <c r="I95" s="51"/>
      <c r="J95" s="58"/>
      <c r="K95" s="58"/>
      <c r="L95" s="58"/>
      <c r="M95" s="58"/>
      <c r="N95" s="58"/>
      <c r="O95" s="58"/>
      <c r="P95" s="58"/>
    </row>
    <row r="96" spans="1:16" ht="12.75" customHeight="1">
      <c r="A96" s="49" t="s">
        <v>431</v>
      </c>
      <c r="B96" s="49" t="s">
        <v>431</v>
      </c>
      <c r="C96" s="49" t="s">
        <v>1136</v>
      </c>
      <c r="D96" s="54" t="s">
        <v>457</v>
      </c>
      <c r="E96" s="53"/>
      <c r="F96" s="51"/>
      <c r="G96" s="51"/>
      <c r="H96" s="51"/>
      <c r="I96" s="51"/>
      <c r="J96" s="53"/>
      <c r="K96" s="53"/>
      <c r="L96" s="53"/>
      <c r="M96" s="53"/>
      <c r="N96" s="53"/>
      <c r="O96" s="53"/>
      <c r="P96" s="53"/>
    </row>
    <row r="97" spans="1:16" ht="12.75" customHeight="1">
      <c r="A97" s="49" t="s">
        <v>431</v>
      </c>
      <c r="B97" s="49" t="s">
        <v>431</v>
      </c>
      <c r="C97" s="49" t="s">
        <v>517</v>
      </c>
      <c r="D97" s="54" t="s">
        <v>457</v>
      </c>
      <c r="E97" s="53"/>
      <c r="F97" s="51"/>
      <c r="G97" s="51"/>
      <c r="H97" s="51"/>
      <c r="I97" s="51"/>
      <c r="J97" s="53"/>
      <c r="K97" s="53"/>
      <c r="L97" s="53"/>
      <c r="M97" s="53"/>
      <c r="N97" s="53"/>
      <c r="O97" s="53"/>
      <c r="P97" s="53"/>
    </row>
    <row r="98" spans="1:16" ht="12.75" customHeight="1">
      <c r="A98" s="49" t="s">
        <v>431</v>
      </c>
      <c r="B98" s="49" t="s">
        <v>431</v>
      </c>
      <c r="C98" s="49" t="s">
        <v>1137</v>
      </c>
      <c r="D98" s="54" t="s">
        <v>457</v>
      </c>
      <c r="E98" s="53"/>
      <c r="F98" s="51"/>
      <c r="G98" s="51"/>
      <c r="H98" s="51"/>
      <c r="I98" s="51"/>
      <c r="J98" s="53"/>
      <c r="K98" s="53"/>
      <c r="L98" s="53"/>
      <c r="M98" s="53"/>
      <c r="N98" s="53"/>
      <c r="O98" s="53"/>
      <c r="P98" s="53"/>
    </row>
    <row r="99" spans="1:16" ht="12.75" customHeight="1">
      <c r="A99" s="49" t="s">
        <v>431</v>
      </c>
      <c r="B99" s="49" t="s">
        <v>431</v>
      </c>
      <c r="C99" s="49" t="s">
        <v>1138</v>
      </c>
      <c r="D99" s="54" t="s">
        <v>457</v>
      </c>
      <c r="E99" s="53"/>
      <c r="F99" s="51"/>
      <c r="G99" s="51"/>
      <c r="H99" s="51"/>
      <c r="I99" s="51"/>
      <c r="J99" s="53"/>
      <c r="K99" s="53"/>
      <c r="L99" s="53"/>
      <c r="M99" s="53"/>
      <c r="N99" s="53"/>
      <c r="O99" s="53"/>
      <c r="P99" s="53"/>
    </row>
    <row r="100" spans="1:16" ht="12.75" customHeight="1">
      <c r="A100" s="49" t="s">
        <v>431</v>
      </c>
      <c r="B100" s="49" t="s">
        <v>431</v>
      </c>
      <c r="C100" s="49" t="s">
        <v>1139</v>
      </c>
      <c r="D100" s="54" t="s">
        <v>457</v>
      </c>
      <c r="E100" s="53"/>
      <c r="F100" s="51"/>
      <c r="G100" s="51"/>
      <c r="H100" s="51"/>
      <c r="I100" s="51"/>
      <c r="J100" s="53"/>
      <c r="K100" s="53"/>
      <c r="L100" s="53"/>
      <c r="M100" s="53"/>
      <c r="N100" s="53"/>
      <c r="O100" s="53"/>
      <c r="P100" s="53"/>
    </row>
    <row r="101" spans="1:16" ht="12.75" customHeight="1">
      <c r="A101" s="49" t="s">
        <v>431</v>
      </c>
      <c r="B101" s="49" t="s">
        <v>431</v>
      </c>
      <c r="C101" s="49" t="s">
        <v>1140</v>
      </c>
      <c r="D101" s="54" t="s">
        <v>457</v>
      </c>
      <c r="E101" s="55">
        <v>0</v>
      </c>
      <c r="F101" s="51" t="s">
        <v>1067</v>
      </c>
      <c r="G101" s="52">
        <v>0.41</v>
      </c>
      <c r="H101" s="51" t="s">
        <v>1066</v>
      </c>
      <c r="I101" s="52">
        <v>0.37</v>
      </c>
      <c r="J101" s="54" t="s">
        <v>512</v>
      </c>
      <c r="K101" s="53"/>
      <c r="L101" s="49" t="s">
        <v>446</v>
      </c>
      <c r="M101" s="53"/>
      <c r="N101" s="49" t="s">
        <v>446</v>
      </c>
      <c r="O101" s="53"/>
      <c r="P101" s="53"/>
    </row>
    <row r="102" spans="1:16" ht="12.75" customHeight="1">
      <c r="A102" s="49" t="s">
        <v>431</v>
      </c>
      <c r="B102" s="49" t="s">
        <v>431</v>
      </c>
      <c r="C102" s="49" t="s">
        <v>1141</v>
      </c>
      <c r="D102" s="54" t="s">
        <v>457</v>
      </c>
      <c r="E102" s="53"/>
      <c r="F102" s="51"/>
      <c r="G102" s="51"/>
      <c r="H102" s="51"/>
      <c r="I102" s="51"/>
      <c r="J102" s="53"/>
      <c r="K102" s="53"/>
      <c r="L102" s="53"/>
      <c r="M102" s="53"/>
      <c r="N102" s="53"/>
      <c r="O102" s="53"/>
      <c r="P102" s="53"/>
    </row>
    <row r="103" spans="1:16" ht="12.75" customHeight="1">
      <c r="A103" s="49" t="s">
        <v>431</v>
      </c>
      <c r="B103" s="49" t="s">
        <v>431</v>
      </c>
      <c r="C103" s="49" t="s">
        <v>1142</v>
      </c>
      <c r="D103" s="54" t="s">
        <v>457</v>
      </c>
      <c r="E103" s="55">
        <v>0</v>
      </c>
      <c r="F103" s="51" t="s">
        <v>1067</v>
      </c>
      <c r="G103" s="52">
        <v>0.41</v>
      </c>
      <c r="H103" s="51" t="s">
        <v>1066</v>
      </c>
      <c r="I103" s="52">
        <v>0.36</v>
      </c>
      <c r="J103" s="54" t="s">
        <v>512</v>
      </c>
      <c r="K103" s="53"/>
      <c r="L103" s="49" t="s">
        <v>446</v>
      </c>
      <c r="M103" s="53"/>
      <c r="N103" s="49" t="s">
        <v>446</v>
      </c>
      <c r="O103" s="53"/>
      <c r="P103" s="53"/>
    </row>
    <row r="104" spans="1:16" ht="12.75" customHeight="1">
      <c r="A104" s="59" t="s">
        <v>1143</v>
      </c>
      <c r="B104" s="56" t="s">
        <v>553</v>
      </c>
      <c r="C104" s="56" t="s">
        <v>554</v>
      </c>
      <c r="D104" s="57" t="s">
        <v>457</v>
      </c>
      <c r="E104" s="58"/>
      <c r="F104" s="51"/>
      <c r="G104" s="51"/>
      <c r="H104" s="51"/>
      <c r="I104" s="51"/>
      <c r="J104" s="57" t="s">
        <v>556</v>
      </c>
      <c r="K104" s="58"/>
      <c r="L104" s="56" t="s">
        <v>446</v>
      </c>
      <c r="M104" s="58"/>
      <c r="N104" s="56" t="s">
        <v>512</v>
      </c>
      <c r="O104" s="58"/>
      <c r="P104" s="58"/>
    </row>
    <row r="105" spans="1:16" ht="12.75" customHeight="1">
      <c r="A105" s="49" t="s">
        <v>559</v>
      </c>
      <c r="B105" s="49" t="s">
        <v>283</v>
      </c>
      <c r="C105" s="49" t="s">
        <v>1144</v>
      </c>
      <c r="D105" s="54" t="s">
        <v>457</v>
      </c>
      <c r="E105" s="55">
        <v>0</v>
      </c>
      <c r="F105" s="51" t="s">
        <v>1145</v>
      </c>
      <c r="G105" s="52">
        <v>0.95</v>
      </c>
      <c r="H105" s="51"/>
      <c r="I105" s="51"/>
      <c r="J105" s="54" t="s">
        <v>567</v>
      </c>
      <c r="K105" s="53"/>
      <c r="L105" s="49" t="s">
        <v>567</v>
      </c>
      <c r="M105" s="53"/>
      <c r="N105" s="49" t="s">
        <v>567</v>
      </c>
      <c r="O105" s="53"/>
      <c r="P105" s="53"/>
    </row>
    <row r="106" spans="1:16" ht="12.75" customHeight="1">
      <c r="A106" s="49" t="s">
        <v>559</v>
      </c>
      <c r="B106" s="49" t="s">
        <v>283</v>
      </c>
      <c r="C106" s="49" t="s">
        <v>1146</v>
      </c>
      <c r="D106" s="54" t="s">
        <v>457</v>
      </c>
      <c r="E106" s="55">
        <v>0</v>
      </c>
      <c r="F106" s="51" t="s">
        <v>1145</v>
      </c>
      <c r="G106" s="52">
        <v>0.69</v>
      </c>
      <c r="H106" s="51"/>
      <c r="I106" s="51"/>
      <c r="J106" s="54" t="s">
        <v>567</v>
      </c>
      <c r="K106" s="53"/>
      <c r="L106" s="49" t="s">
        <v>567</v>
      </c>
      <c r="M106" s="53"/>
      <c r="N106" s="49" t="s">
        <v>446</v>
      </c>
      <c r="O106" s="53"/>
      <c r="P106" s="53"/>
    </row>
    <row r="107" spans="1:16" ht="12.75" customHeight="1">
      <c r="A107" s="49" t="s">
        <v>559</v>
      </c>
      <c r="B107" s="49" t="s">
        <v>283</v>
      </c>
      <c r="C107" s="49" t="s">
        <v>1147</v>
      </c>
      <c r="D107" s="54" t="s">
        <v>442</v>
      </c>
      <c r="E107" s="55">
        <v>0</v>
      </c>
      <c r="F107" s="51" t="s">
        <v>1145</v>
      </c>
      <c r="G107" s="52">
        <v>0.55000000000000004</v>
      </c>
      <c r="H107" s="51" t="s">
        <v>1148</v>
      </c>
      <c r="I107" s="52">
        <v>0.13</v>
      </c>
      <c r="J107" s="54" t="s">
        <v>567</v>
      </c>
      <c r="K107" s="53"/>
      <c r="L107" s="49" t="s">
        <v>567</v>
      </c>
      <c r="M107" s="53"/>
      <c r="N107" s="49" t="s">
        <v>446</v>
      </c>
      <c r="O107" s="53"/>
      <c r="P107" s="53"/>
    </row>
    <row r="108" spans="1:16" ht="12.75" customHeight="1">
      <c r="A108" s="49" t="s">
        <v>559</v>
      </c>
      <c r="B108" s="49" t="s">
        <v>133</v>
      </c>
      <c r="C108" s="49" t="s">
        <v>1149</v>
      </c>
      <c r="D108" s="54" t="s">
        <v>442</v>
      </c>
      <c r="E108" s="55">
        <v>0.56999999999999995</v>
      </c>
      <c r="F108" s="51" t="s">
        <v>603</v>
      </c>
      <c r="G108" s="52">
        <v>0.26</v>
      </c>
      <c r="H108" s="51"/>
      <c r="I108" s="51"/>
      <c r="J108" s="54" t="s">
        <v>660</v>
      </c>
      <c r="K108" s="53"/>
      <c r="L108" s="49" t="s">
        <v>444</v>
      </c>
      <c r="M108" s="53"/>
      <c r="N108" s="49" t="s">
        <v>525</v>
      </c>
      <c r="O108" s="53"/>
      <c r="P108" s="53"/>
    </row>
    <row r="109" spans="1:16" ht="12.75" customHeight="1">
      <c r="A109" s="49" t="s">
        <v>559</v>
      </c>
      <c r="B109" s="49" t="s">
        <v>107</v>
      </c>
      <c r="C109" s="49" t="s">
        <v>1150</v>
      </c>
      <c r="D109" s="54" t="s">
        <v>457</v>
      </c>
      <c r="E109" s="53"/>
      <c r="F109" s="51"/>
      <c r="G109" s="51"/>
      <c r="H109" s="51"/>
      <c r="I109" s="51"/>
      <c r="J109" s="53"/>
      <c r="K109" s="53"/>
      <c r="L109" s="53"/>
      <c r="M109" s="53"/>
      <c r="N109" s="53"/>
      <c r="O109" s="53"/>
      <c r="P109" s="53"/>
    </row>
    <row r="110" spans="1:16" ht="12.75" customHeight="1">
      <c r="A110" s="49" t="s">
        <v>559</v>
      </c>
      <c r="B110" s="49" t="s">
        <v>107</v>
      </c>
      <c r="C110" s="49" t="s">
        <v>1151</v>
      </c>
      <c r="D110" s="54" t="s">
        <v>442</v>
      </c>
      <c r="E110" s="55">
        <v>0.76</v>
      </c>
      <c r="F110" s="51" t="s">
        <v>603</v>
      </c>
      <c r="G110" s="52">
        <v>0.15</v>
      </c>
      <c r="H110" s="51"/>
      <c r="I110" s="51"/>
      <c r="J110" s="54" t="s">
        <v>660</v>
      </c>
      <c r="K110" s="53"/>
      <c r="L110" s="49" t="s">
        <v>525</v>
      </c>
      <c r="M110" s="53"/>
      <c r="N110" s="49" t="s">
        <v>525</v>
      </c>
      <c r="O110" s="53"/>
      <c r="P110" s="53"/>
    </row>
    <row r="111" spans="1:16" ht="12.75" customHeight="1">
      <c r="A111" s="49" t="s">
        <v>559</v>
      </c>
      <c r="B111" s="49" t="s">
        <v>107</v>
      </c>
      <c r="C111" s="49" t="s">
        <v>1152</v>
      </c>
      <c r="D111" s="54" t="s">
        <v>442</v>
      </c>
      <c r="E111" s="55">
        <v>0.35</v>
      </c>
      <c r="F111" s="51" t="s">
        <v>603</v>
      </c>
      <c r="G111" s="52">
        <v>0.56999999999999995</v>
      </c>
      <c r="H111" s="51"/>
      <c r="I111" s="51"/>
      <c r="J111" s="54" t="s">
        <v>444</v>
      </c>
      <c r="K111" s="53"/>
      <c r="L111" s="49" t="s">
        <v>1153</v>
      </c>
      <c r="M111" s="49" t="s">
        <v>1154</v>
      </c>
      <c r="N111" s="49" t="s">
        <v>525</v>
      </c>
      <c r="O111" s="53"/>
      <c r="P111" s="53"/>
    </row>
    <row r="112" spans="1:16" ht="12.75" customHeight="1">
      <c r="A112" s="49" t="s">
        <v>559</v>
      </c>
      <c r="B112" s="56" t="s">
        <v>34</v>
      </c>
      <c r="C112" s="56" t="s">
        <v>216</v>
      </c>
      <c r="D112" s="57" t="s">
        <v>442</v>
      </c>
      <c r="E112" s="55">
        <v>0.17</v>
      </c>
      <c r="F112" s="51" t="s">
        <v>603</v>
      </c>
      <c r="G112" s="52">
        <v>0.72</v>
      </c>
      <c r="H112" s="51"/>
      <c r="I112" s="51"/>
      <c r="J112" s="57" t="s">
        <v>444</v>
      </c>
      <c r="K112" s="58"/>
      <c r="L112" s="56" t="s">
        <v>444</v>
      </c>
      <c r="M112" s="58"/>
      <c r="N112" s="56" t="s">
        <v>1155</v>
      </c>
      <c r="O112" s="39" t="s">
        <v>1156</v>
      </c>
      <c r="P112" s="58"/>
    </row>
    <row r="113" spans="1:16" ht="12.75" customHeight="1">
      <c r="A113" s="49" t="s">
        <v>559</v>
      </c>
      <c r="B113" s="49" t="s">
        <v>34</v>
      </c>
      <c r="C113" s="49" t="s">
        <v>1157</v>
      </c>
      <c r="D113" s="54" t="s">
        <v>442</v>
      </c>
      <c r="E113" s="53"/>
      <c r="F113" s="51"/>
      <c r="G113" s="51"/>
      <c r="H113" s="51"/>
      <c r="I113" s="51"/>
      <c r="J113" s="53"/>
      <c r="K113" s="53"/>
      <c r="L113" s="53"/>
      <c r="M113" s="53"/>
      <c r="N113" s="53"/>
      <c r="O113" s="53"/>
      <c r="P113" s="53"/>
    </row>
    <row r="114" spans="1:16" ht="12.75" customHeight="1">
      <c r="A114" s="49" t="s">
        <v>559</v>
      </c>
      <c r="B114" s="49" t="s">
        <v>34</v>
      </c>
      <c r="C114" s="49" t="s">
        <v>1158</v>
      </c>
      <c r="D114" s="54" t="s">
        <v>442</v>
      </c>
      <c r="E114" s="53"/>
      <c r="F114" s="51"/>
      <c r="G114" s="51"/>
      <c r="H114" s="51"/>
      <c r="I114" s="51"/>
      <c r="J114" s="53"/>
      <c r="K114" s="53"/>
      <c r="L114" s="53"/>
      <c r="M114" s="53"/>
      <c r="N114" s="53"/>
      <c r="O114" s="53"/>
      <c r="P114" s="53"/>
    </row>
    <row r="115" spans="1:16" ht="12.75" customHeight="1">
      <c r="A115" s="49" t="s">
        <v>559</v>
      </c>
      <c r="B115" s="49" t="s">
        <v>264</v>
      </c>
      <c r="C115" s="49" t="s">
        <v>1159</v>
      </c>
      <c r="D115" s="54" t="s">
        <v>457</v>
      </c>
      <c r="E115" s="55">
        <v>0.12</v>
      </c>
      <c r="F115" s="51" t="s">
        <v>603</v>
      </c>
      <c r="G115" s="52">
        <v>0.42</v>
      </c>
      <c r="H115" s="51" t="s">
        <v>1145</v>
      </c>
      <c r="I115" s="52">
        <v>0.15</v>
      </c>
      <c r="J115" s="54" t="s">
        <v>444</v>
      </c>
      <c r="K115" s="53"/>
      <c r="L115" s="49" t="s">
        <v>567</v>
      </c>
      <c r="M115" s="53"/>
      <c r="N115" s="49" t="s">
        <v>1160</v>
      </c>
      <c r="O115" s="49" t="s">
        <v>538</v>
      </c>
      <c r="P115" s="53"/>
    </row>
    <row r="116" spans="1:16" ht="12.75" customHeight="1">
      <c r="A116" s="49" t="s">
        <v>559</v>
      </c>
      <c r="B116" s="49" t="s">
        <v>133</v>
      </c>
      <c r="C116" s="49" t="s">
        <v>1161</v>
      </c>
      <c r="D116" s="54" t="s">
        <v>457</v>
      </c>
      <c r="E116" s="55">
        <v>0.12</v>
      </c>
      <c r="F116" s="51" t="s">
        <v>603</v>
      </c>
      <c r="G116" s="52">
        <v>0.42</v>
      </c>
      <c r="H116" s="51" t="s">
        <v>1145</v>
      </c>
      <c r="I116" s="52">
        <v>0.15</v>
      </c>
      <c r="J116" s="54" t="s">
        <v>444</v>
      </c>
      <c r="K116" s="53"/>
      <c r="L116" s="49" t="s">
        <v>446</v>
      </c>
      <c r="M116" s="53"/>
      <c r="N116" s="49" t="s">
        <v>446</v>
      </c>
      <c r="O116" s="53"/>
      <c r="P116" s="53"/>
    </row>
    <row r="117" spans="1:16" ht="12.75" customHeight="1">
      <c r="A117" s="49" t="s">
        <v>559</v>
      </c>
      <c r="B117" s="49" t="s">
        <v>264</v>
      </c>
      <c r="C117" s="49" t="s">
        <v>1162</v>
      </c>
      <c r="D117" s="54" t="s">
        <v>457</v>
      </c>
      <c r="E117" s="55">
        <v>0</v>
      </c>
      <c r="F117" s="51" t="s">
        <v>1163</v>
      </c>
      <c r="G117" s="52">
        <v>0.21</v>
      </c>
      <c r="H117" s="51" t="s">
        <v>1145</v>
      </c>
      <c r="I117" s="52">
        <v>0.19</v>
      </c>
      <c r="J117" s="54" t="s">
        <v>1163</v>
      </c>
      <c r="K117" s="53"/>
      <c r="L117" s="49" t="s">
        <v>567</v>
      </c>
      <c r="M117" s="53"/>
      <c r="N117" s="49" t="s">
        <v>538</v>
      </c>
      <c r="O117" s="53"/>
      <c r="P117" s="53"/>
    </row>
    <row r="118" spans="1:16" ht="12.75" customHeight="1">
      <c r="A118" s="49" t="s">
        <v>559</v>
      </c>
      <c r="B118" s="49" t="s">
        <v>264</v>
      </c>
      <c r="C118" s="49" t="s">
        <v>1164</v>
      </c>
      <c r="D118" s="54" t="s">
        <v>457</v>
      </c>
      <c r="E118" s="55">
        <v>0</v>
      </c>
      <c r="F118" s="51" t="s">
        <v>1145</v>
      </c>
      <c r="G118" s="52">
        <v>0.62</v>
      </c>
      <c r="H118" s="51" t="s">
        <v>1074</v>
      </c>
      <c r="I118" s="52">
        <v>0.2</v>
      </c>
      <c r="J118" s="54" t="s">
        <v>567</v>
      </c>
      <c r="K118" s="53"/>
      <c r="L118" s="49" t="s">
        <v>458</v>
      </c>
      <c r="M118" s="53"/>
      <c r="N118" s="49" t="s">
        <v>525</v>
      </c>
      <c r="O118" s="53"/>
      <c r="P118" s="53"/>
    </row>
    <row r="119" spans="1:16" ht="12.75" customHeight="1">
      <c r="A119" s="49" t="s">
        <v>559</v>
      </c>
      <c r="B119" s="49" t="s">
        <v>133</v>
      </c>
      <c r="C119" s="49" t="s">
        <v>1165</v>
      </c>
      <c r="D119" s="54" t="s">
        <v>457</v>
      </c>
      <c r="E119" s="55">
        <v>0.68</v>
      </c>
      <c r="F119" s="51" t="s">
        <v>603</v>
      </c>
      <c r="G119" s="52">
        <v>0.21</v>
      </c>
      <c r="H119" s="51"/>
      <c r="I119" s="51"/>
      <c r="J119" s="54" t="s">
        <v>660</v>
      </c>
      <c r="K119" s="53"/>
      <c r="L119" s="49" t="s">
        <v>1166</v>
      </c>
      <c r="M119" s="49" t="s">
        <v>1167</v>
      </c>
      <c r="N119" s="49" t="s">
        <v>525</v>
      </c>
      <c r="O119" s="53"/>
      <c r="P119" s="53"/>
    </row>
    <row r="120" spans="1:16" ht="12.75" customHeight="1">
      <c r="A120" s="49" t="s">
        <v>559</v>
      </c>
      <c r="B120" s="49" t="s">
        <v>107</v>
      </c>
      <c r="C120" s="49" t="s">
        <v>1168</v>
      </c>
      <c r="D120" s="54" t="s">
        <v>457</v>
      </c>
      <c r="E120" s="55">
        <v>0.67</v>
      </c>
      <c r="F120" s="51" t="s">
        <v>603</v>
      </c>
      <c r="G120" s="52">
        <v>0.23</v>
      </c>
      <c r="H120" s="51"/>
      <c r="I120" s="51"/>
      <c r="J120" s="54" t="s">
        <v>660</v>
      </c>
      <c r="K120" s="53"/>
      <c r="L120" s="49" t="s">
        <v>1166</v>
      </c>
      <c r="M120" s="49" t="s">
        <v>444</v>
      </c>
      <c r="N120" s="49" t="s">
        <v>525</v>
      </c>
      <c r="O120" s="49" t="s">
        <v>1169</v>
      </c>
      <c r="P120" s="53"/>
    </row>
    <row r="121" spans="1:16" ht="12.75" customHeight="1">
      <c r="A121" s="49" t="s">
        <v>559</v>
      </c>
      <c r="B121" s="56" t="s">
        <v>107</v>
      </c>
      <c r="C121" s="56" t="s">
        <v>1170</v>
      </c>
      <c r="D121" s="57" t="s">
        <v>457</v>
      </c>
      <c r="E121" s="55">
        <v>0.6</v>
      </c>
      <c r="F121" s="51" t="s">
        <v>603</v>
      </c>
      <c r="G121" s="52">
        <v>0.28999999999999998</v>
      </c>
      <c r="H121" s="51"/>
      <c r="I121" s="51"/>
      <c r="J121" s="57" t="s">
        <v>660</v>
      </c>
      <c r="K121" s="58"/>
      <c r="L121" s="56" t="s">
        <v>1166</v>
      </c>
      <c r="M121" s="56" t="s">
        <v>444</v>
      </c>
      <c r="N121" s="56" t="s">
        <v>525</v>
      </c>
      <c r="O121" s="59" t="s">
        <v>1171</v>
      </c>
      <c r="P121" s="58"/>
    </row>
    <row r="122" spans="1:16" ht="12.75" customHeight="1">
      <c r="A122" s="49" t="s">
        <v>559</v>
      </c>
      <c r="B122" s="56" t="s">
        <v>107</v>
      </c>
      <c r="C122" s="56" t="s">
        <v>1172</v>
      </c>
      <c r="D122" s="57" t="s">
        <v>442</v>
      </c>
      <c r="E122" s="55">
        <v>0.6</v>
      </c>
      <c r="F122" s="51" t="s">
        <v>603</v>
      </c>
      <c r="G122" s="52">
        <v>0.26</v>
      </c>
      <c r="H122" s="51"/>
      <c r="I122" s="51"/>
      <c r="J122" s="57" t="s">
        <v>525</v>
      </c>
      <c r="K122" s="58"/>
      <c r="L122" s="56" t="s">
        <v>444</v>
      </c>
      <c r="M122" s="58"/>
      <c r="N122" s="56" t="s">
        <v>1173</v>
      </c>
      <c r="O122" s="56" t="s">
        <v>1174</v>
      </c>
      <c r="P122" s="58"/>
    </row>
    <row r="123" spans="1:16" ht="12.75" customHeight="1">
      <c r="A123" s="49" t="s">
        <v>559</v>
      </c>
      <c r="B123" s="49" t="s">
        <v>34</v>
      </c>
      <c r="C123" s="49" t="s">
        <v>560</v>
      </c>
      <c r="D123" s="54" t="s">
        <v>442</v>
      </c>
      <c r="E123" s="55">
        <v>0.61</v>
      </c>
      <c r="F123" s="51" t="s">
        <v>603</v>
      </c>
      <c r="G123" s="52">
        <v>0.21</v>
      </c>
      <c r="H123" s="51"/>
      <c r="I123" s="51"/>
      <c r="J123" s="54" t="s">
        <v>525</v>
      </c>
      <c r="K123" s="53"/>
      <c r="L123" s="49" t="s">
        <v>1175</v>
      </c>
      <c r="M123" s="49" t="s">
        <v>1154</v>
      </c>
      <c r="N123" s="49" t="s">
        <v>525</v>
      </c>
      <c r="O123" s="49" t="s">
        <v>1176</v>
      </c>
      <c r="P123" s="53"/>
    </row>
    <row r="124" spans="1:16" ht="12.75" customHeight="1">
      <c r="A124" s="49" t="s">
        <v>559</v>
      </c>
      <c r="B124" s="49" t="s">
        <v>34</v>
      </c>
      <c r="C124" s="49" t="s">
        <v>1177</v>
      </c>
      <c r="D124" s="54" t="s">
        <v>442</v>
      </c>
      <c r="E124" s="55">
        <v>0.62</v>
      </c>
      <c r="F124" s="51" t="s">
        <v>603</v>
      </c>
      <c r="G124" s="52">
        <v>0.21</v>
      </c>
      <c r="H124" s="51"/>
      <c r="I124" s="51"/>
      <c r="J124" s="54" t="s">
        <v>525</v>
      </c>
      <c r="K124" s="53"/>
      <c r="L124" s="49" t="s">
        <v>1175</v>
      </c>
      <c r="M124" s="49" t="s">
        <v>1154</v>
      </c>
      <c r="N124" s="49" t="s">
        <v>525</v>
      </c>
      <c r="O124" s="49" t="s">
        <v>1176</v>
      </c>
      <c r="P124" s="53"/>
    </row>
    <row r="125" spans="1:16" ht="12.75" customHeight="1">
      <c r="A125" s="49" t="s">
        <v>559</v>
      </c>
      <c r="B125" s="49" t="s">
        <v>34</v>
      </c>
      <c r="C125" s="49" t="s">
        <v>1178</v>
      </c>
      <c r="D125" s="49" t="s">
        <v>442</v>
      </c>
      <c r="E125" s="55">
        <v>0.14000000000000001</v>
      </c>
      <c r="F125" s="51" t="s">
        <v>1145</v>
      </c>
      <c r="G125" s="52">
        <v>0.63</v>
      </c>
      <c r="H125" s="51"/>
      <c r="I125" s="51"/>
      <c r="J125" s="54" t="s">
        <v>567</v>
      </c>
      <c r="K125" s="53"/>
      <c r="L125" s="51" t="s">
        <v>1153</v>
      </c>
      <c r="M125" s="49" t="s">
        <v>1179</v>
      </c>
      <c r="N125" s="49" t="s">
        <v>525</v>
      </c>
      <c r="O125" s="53"/>
      <c r="P125" s="53"/>
    </row>
    <row r="126" spans="1:16" ht="12.75" customHeight="1">
      <c r="A126" s="49" t="s">
        <v>559</v>
      </c>
      <c r="B126" s="49" t="s">
        <v>34</v>
      </c>
      <c r="C126" s="49" t="s">
        <v>1180</v>
      </c>
      <c r="D126" s="49" t="s">
        <v>442</v>
      </c>
      <c r="E126" s="55">
        <v>0.69</v>
      </c>
      <c r="F126" s="51" t="s">
        <v>603</v>
      </c>
      <c r="G126" s="52">
        <v>0.2</v>
      </c>
      <c r="H126" s="51"/>
      <c r="I126" s="51"/>
      <c r="J126" s="54" t="s">
        <v>525</v>
      </c>
      <c r="K126" s="53"/>
      <c r="L126" s="49" t="s">
        <v>525</v>
      </c>
      <c r="M126" s="53"/>
      <c r="N126" s="49" t="s">
        <v>525</v>
      </c>
      <c r="O126" s="53"/>
      <c r="P126" s="53"/>
    </row>
    <row r="127" spans="1:16" ht="12.75" customHeight="1">
      <c r="A127" s="49" t="s">
        <v>559</v>
      </c>
      <c r="B127" s="56" t="s">
        <v>34</v>
      </c>
      <c r="C127" s="56" t="s">
        <v>139</v>
      </c>
      <c r="D127" s="56" t="s">
        <v>442</v>
      </c>
      <c r="E127" s="55">
        <v>0.61</v>
      </c>
      <c r="F127" s="51" t="s">
        <v>603</v>
      </c>
      <c r="G127" s="52">
        <v>0.27</v>
      </c>
      <c r="H127" s="51"/>
      <c r="I127" s="51"/>
      <c r="J127" s="57" t="s">
        <v>525</v>
      </c>
      <c r="K127" s="58"/>
      <c r="L127" s="56" t="s">
        <v>444</v>
      </c>
      <c r="M127" s="58"/>
      <c r="N127" s="56" t="s">
        <v>1173</v>
      </c>
      <c r="O127" s="56" t="s">
        <v>446</v>
      </c>
      <c r="P127" s="58"/>
    </row>
    <row r="128" spans="1:16" ht="12.75" customHeight="1">
      <c r="A128" s="49" t="s">
        <v>559</v>
      </c>
      <c r="B128" s="49" t="s">
        <v>131</v>
      </c>
      <c r="C128" s="49" t="s">
        <v>1181</v>
      </c>
      <c r="D128" s="49" t="s">
        <v>576</v>
      </c>
      <c r="E128" s="55">
        <v>0.56999999999999995</v>
      </c>
      <c r="F128" s="51" t="s">
        <v>603</v>
      </c>
      <c r="G128" s="52">
        <v>0.28000000000000003</v>
      </c>
      <c r="H128" s="51"/>
      <c r="I128" s="51"/>
      <c r="J128" s="54" t="s">
        <v>525</v>
      </c>
      <c r="K128" s="53"/>
      <c r="L128" s="51" t="s">
        <v>1166</v>
      </c>
      <c r="M128" s="49" t="s">
        <v>1167</v>
      </c>
      <c r="N128" s="49" t="s">
        <v>525</v>
      </c>
      <c r="O128" s="49" t="s">
        <v>1182</v>
      </c>
      <c r="P128" s="53"/>
    </row>
    <row r="129" spans="1:16" ht="12.75" customHeight="1">
      <c r="A129" s="49" t="s">
        <v>559</v>
      </c>
      <c r="B129" s="56" t="s">
        <v>131</v>
      </c>
      <c r="C129" s="56" t="s">
        <v>1183</v>
      </c>
      <c r="D129" s="56" t="s">
        <v>576</v>
      </c>
      <c r="E129" s="55">
        <v>0.59</v>
      </c>
      <c r="F129" s="51" t="s">
        <v>603</v>
      </c>
      <c r="G129" s="52">
        <v>0.27</v>
      </c>
      <c r="H129" s="51"/>
      <c r="I129" s="51"/>
      <c r="J129" s="57" t="s">
        <v>525</v>
      </c>
      <c r="K129" s="39" t="s">
        <v>1184</v>
      </c>
      <c r="L129" s="60" t="s">
        <v>1166</v>
      </c>
      <c r="M129" s="56" t="s">
        <v>1167</v>
      </c>
      <c r="N129" s="56" t="s">
        <v>525</v>
      </c>
      <c r="O129" s="59" t="s">
        <v>1185</v>
      </c>
      <c r="P129" s="58"/>
    </row>
    <row r="130" spans="1:16" ht="12.75" customHeight="1">
      <c r="A130" s="49" t="s">
        <v>559</v>
      </c>
      <c r="B130" s="49" t="s">
        <v>131</v>
      </c>
      <c r="C130" s="49" t="s">
        <v>1186</v>
      </c>
      <c r="D130" s="49" t="s">
        <v>442</v>
      </c>
      <c r="E130" s="55">
        <v>0.56999999999999995</v>
      </c>
      <c r="F130" s="51" t="s">
        <v>603</v>
      </c>
      <c r="G130" s="52">
        <v>0.28000000000000003</v>
      </c>
      <c r="H130" s="51"/>
      <c r="I130" s="51"/>
      <c r="J130" s="54" t="s">
        <v>702</v>
      </c>
      <c r="K130" s="53"/>
      <c r="L130" s="49" t="s">
        <v>525</v>
      </c>
      <c r="M130" s="53"/>
      <c r="N130" s="49" t="s">
        <v>525</v>
      </c>
      <c r="O130" s="53"/>
      <c r="P130" s="53"/>
    </row>
    <row r="131" spans="1:16" ht="12.75" customHeight="1">
      <c r="A131" s="49" t="s">
        <v>559</v>
      </c>
      <c r="B131" s="49" t="s">
        <v>203</v>
      </c>
      <c r="C131" s="49" t="s">
        <v>1187</v>
      </c>
      <c r="D131" s="49" t="s">
        <v>457</v>
      </c>
      <c r="E131" s="53"/>
      <c r="F131" s="51"/>
      <c r="G131" s="51"/>
      <c r="H131" s="51"/>
      <c r="I131" s="51"/>
      <c r="J131" s="53"/>
      <c r="K131" s="53"/>
      <c r="L131" s="53"/>
      <c r="M131" s="53"/>
      <c r="N131" s="53"/>
      <c r="O131" s="53"/>
      <c r="P131" s="53"/>
    </row>
    <row r="132" spans="1:16" ht="12.75" customHeight="1">
      <c r="A132" s="49" t="s">
        <v>559</v>
      </c>
      <c r="B132" s="49" t="s">
        <v>257</v>
      </c>
      <c r="C132" s="49" t="s">
        <v>278</v>
      </c>
      <c r="D132" s="49" t="s">
        <v>442</v>
      </c>
      <c r="E132" s="55">
        <v>0.02</v>
      </c>
      <c r="F132" s="51" t="s">
        <v>1145</v>
      </c>
      <c r="G132" s="52">
        <v>0.67</v>
      </c>
      <c r="H132" s="51"/>
      <c r="I132" s="51"/>
      <c r="J132" s="54" t="s">
        <v>567</v>
      </c>
      <c r="K132" s="53"/>
      <c r="L132" s="49" t="s">
        <v>567</v>
      </c>
      <c r="M132" s="53"/>
      <c r="N132" s="49" t="s">
        <v>446</v>
      </c>
      <c r="O132" s="53"/>
      <c r="P132" s="53"/>
    </row>
    <row r="133" spans="1:16" ht="12.75" customHeight="1">
      <c r="A133" s="49" t="s">
        <v>559</v>
      </c>
      <c r="B133" s="49" t="s">
        <v>257</v>
      </c>
      <c r="C133" s="49" t="s">
        <v>277</v>
      </c>
      <c r="D133" s="49" t="s">
        <v>457</v>
      </c>
      <c r="E133" s="55">
        <v>0.04</v>
      </c>
      <c r="F133" s="51" t="s">
        <v>1145</v>
      </c>
      <c r="G133" s="52">
        <v>0.71</v>
      </c>
      <c r="H133" s="51"/>
      <c r="I133" s="51"/>
      <c r="J133" s="54" t="s">
        <v>567</v>
      </c>
      <c r="K133" s="53"/>
      <c r="L133" s="49" t="s">
        <v>567</v>
      </c>
      <c r="M133" s="53"/>
      <c r="N133" s="49" t="s">
        <v>446</v>
      </c>
      <c r="O133" s="53"/>
      <c r="P133" s="53"/>
    </row>
    <row r="134" spans="1:16" ht="12.75" customHeight="1">
      <c r="A134" s="49" t="s">
        <v>559</v>
      </c>
      <c r="B134" s="49" t="s">
        <v>257</v>
      </c>
      <c r="C134" s="49" t="s">
        <v>272</v>
      </c>
      <c r="D134" s="49" t="s">
        <v>457</v>
      </c>
      <c r="E134" s="55">
        <v>0.04</v>
      </c>
      <c r="F134" s="51" t="s">
        <v>1145</v>
      </c>
      <c r="G134" s="52">
        <v>0.71</v>
      </c>
      <c r="H134" s="51"/>
      <c r="I134" s="51"/>
      <c r="J134" s="54" t="s">
        <v>567</v>
      </c>
      <c r="K134" s="53"/>
      <c r="L134" s="49" t="s">
        <v>567</v>
      </c>
      <c r="M134" s="53"/>
      <c r="N134" s="49" t="s">
        <v>446</v>
      </c>
      <c r="O134" s="53"/>
      <c r="P134" s="53"/>
    </row>
    <row r="135" spans="1:16" ht="12.75" customHeight="1">
      <c r="A135" s="49" t="s">
        <v>24</v>
      </c>
      <c r="B135" s="49" t="s">
        <v>25</v>
      </c>
      <c r="C135" s="49" t="s">
        <v>594</v>
      </c>
      <c r="D135" s="49" t="s">
        <v>442</v>
      </c>
      <c r="E135" s="55">
        <v>0.12</v>
      </c>
      <c r="F135" s="51" t="s">
        <v>1188</v>
      </c>
      <c r="G135" s="52">
        <v>0.55000000000000004</v>
      </c>
      <c r="H135" s="51" t="s">
        <v>1189</v>
      </c>
      <c r="I135" s="52">
        <v>0.15</v>
      </c>
      <c r="J135" s="54" t="s">
        <v>657</v>
      </c>
      <c r="K135" s="53"/>
      <c r="L135" s="51" t="s">
        <v>1190</v>
      </c>
      <c r="M135" s="51" t="s">
        <v>1191</v>
      </c>
      <c r="N135" s="49" t="s">
        <v>1192</v>
      </c>
      <c r="O135" s="49" t="s">
        <v>1193</v>
      </c>
      <c r="P135" s="53"/>
    </row>
    <row r="136" spans="1:16" ht="12.75" customHeight="1">
      <c r="A136" s="49" t="s">
        <v>24</v>
      </c>
      <c r="B136" s="49" t="s">
        <v>25</v>
      </c>
      <c r="C136" s="49" t="s">
        <v>585</v>
      </c>
      <c r="D136" s="49" t="s">
        <v>442</v>
      </c>
      <c r="E136" s="55">
        <v>0.4</v>
      </c>
      <c r="F136" s="51" t="s">
        <v>603</v>
      </c>
      <c r="G136" s="52">
        <v>0.17</v>
      </c>
      <c r="H136" s="51"/>
      <c r="I136" s="51"/>
      <c r="J136" s="54" t="s">
        <v>660</v>
      </c>
      <c r="K136" s="53"/>
      <c r="L136" s="54" t="s">
        <v>1194</v>
      </c>
      <c r="M136" s="51" t="s">
        <v>1195</v>
      </c>
      <c r="N136" s="49" t="s">
        <v>525</v>
      </c>
      <c r="O136" s="53"/>
      <c r="P136" s="53"/>
    </row>
    <row r="137" spans="1:16" ht="12.75" customHeight="1">
      <c r="A137" s="49" t="s">
        <v>24</v>
      </c>
      <c r="B137" s="56" t="s">
        <v>25</v>
      </c>
      <c r="C137" s="56" t="s">
        <v>587</v>
      </c>
      <c r="D137" s="56" t="s">
        <v>442</v>
      </c>
      <c r="E137" s="55">
        <v>0.45</v>
      </c>
      <c r="F137" s="51" t="s">
        <v>603</v>
      </c>
      <c r="G137" s="52">
        <v>0.26</v>
      </c>
      <c r="H137" s="51"/>
      <c r="I137" s="51"/>
      <c r="J137" s="57" t="s">
        <v>525</v>
      </c>
      <c r="K137" s="58"/>
      <c r="L137" s="59" t="s">
        <v>1196</v>
      </c>
      <c r="M137" s="39" t="s">
        <v>1197</v>
      </c>
      <c r="N137" s="56" t="s">
        <v>1192</v>
      </c>
      <c r="O137" s="58"/>
      <c r="P137" s="58"/>
    </row>
    <row r="138" spans="1:16" ht="12.75" customHeight="1">
      <c r="A138" s="49" t="s">
        <v>24</v>
      </c>
      <c r="B138" s="49" t="s">
        <v>25</v>
      </c>
      <c r="C138" s="49" t="s">
        <v>587</v>
      </c>
      <c r="D138" s="49" t="s">
        <v>442</v>
      </c>
      <c r="E138" s="55">
        <v>0.45</v>
      </c>
      <c r="F138" s="51" t="s">
        <v>603</v>
      </c>
      <c r="G138" s="52">
        <v>0.26</v>
      </c>
      <c r="H138" s="51"/>
      <c r="I138" s="51"/>
      <c r="J138" s="54" t="s">
        <v>525</v>
      </c>
      <c r="K138" s="53"/>
      <c r="L138" s="54" t="s">
        <v>1198</v>
      </c>
      <c r="M138" s="53"/>
      <c r="N138" s="49" t="s">
        <v>1192</v>
      </c>
      <c r="O138" s="53"/>
      <c r="P138" s="53"/>
    </row>
    <row r="139" spans="1:16" ht="12.75" customHeight="1">
      <c r="A139" s="49" t="s">
        <v>24</v>
      </c>
      <c r="B139" s="56" t="s">
        <v>25</v>
      </c>
      <c r="C139" s="56" t="s">
        <v>210</v>
      </c>
      <c r="D139" s="56" t="s">
        <v>442</v>
      </c>
      <c r="E139" s="55">
        <v>0.5</v>
      </c>
      <c r="F139" s="51" t="s">
        <v>603</v>
      </c>
      <c r="G139" s="52">
        <v>0.15</v>
      </c>
      <c r="H139" s="51"/>
      <c r="I139" s="51"/>
      <c r="J139" s="57" t="s">
        <v>525</v>
      </c>
      <c r="K139" s="58"/>
      <c r="L139" s="57" t="s">
        <v>1199</v>
      </c>
      <c r="M139" s="58"/>
      <c r="N139" s="59" t="s">
        <v>1200</v>
      </c>
      <c r="O139" s="58"/>
      <c r="P139" s="58"/>
    </row>
    <row r="140" spans="1:16" ht="12.75" customHeight="1">
      <c r="A140" s="49" t="s">
        <v>24</v>
      </c>
      <c r="B140" s="56" t="s">
        <v>25</v>
      </c>
      <c r="C140" s="56" t="s">
        <v>589</v>
      </c>
      <c r="D140" s="56" t="s">
        <v>442</v>
      </c>
      <c r="E140" s="55">
        <v>0.5</v>
      </c>
      <c r="F140" s="51"/>
      <c r="G140" s="51"/>
      <c r="H140" s="51"/>
      <c r="I140" s="51"/>
      <c r="J140" s="57" t="s">
        <v>525</v>
      </c>
      <c r="K140" s="58"/>
      <c r="L140" s="59" t="s">
        <v>1201</v>
      </c>
      <c r="M140" s="39" t="s">
        <v>1202</v>
      </c>
      <c r="N140" s="56" t="s">
        <v>1192</v>
      </c>
      <c r="O140" s="58"/>
      <c r="P140" s="58"/>
    </row>
    <row r="141" spans="1:16" ht="12.75" customHeight="1">
      <c r="A141" s="49" t="s">
        <v>24</v>
      </c>
      <c r="B141" s="56" t="s">
        <v>25</v>
      </c>
      <c r="C141" s="56" t="s">
        <v>589</v>
      </c>
      <c r="D141" s="56" t="s">
        <v>442</v>
      </c>
      <c r="E141" s="55">
        <v>0.5</v>
      </c>
      <c r="F141" s="51"/>
      <c r="G141" s="51"/>
      <c r="H141" s="51"/>
      <c r="I141" s="51"/>
      <c r="J141" s="57" t="s">
        <v>525</v>
      </c>
      <c r="K141" s="58"/>
      <c r="L141" s="60" t="s">
        <v>1203</v>
      </c>
      <c r="M141" s="39" t="s">
        <v>1204</v>
      </c>
      <c r="N141" s="56" t="s">
        <v>1192</v>
      </c>
      <c r="O141" s="58"/>
      <c r="P141" s="58"/>
    </row>
    <row r="142" spans="1:16" ht="12.75" customHeight="1">
      <c r="A142" s="49" t="s">
        <v>24</v>
      </c>
      <c r="B142" s="56" t="s">
        <v>25</v>
      </c>
      <c r="C142" s="56" t="s">
        <v>575</v>
      </c>
      <c r="D142" s="56" t="s">
        <v>576</v>
      </c>
      <c r="E142" s="55">
        <v>0.56000000000000005</v>
      </c>
      <c r="F142" s="51" t="s">
        <v>603</v>
      </c>
      <c r="G142" s="52">
        <v>0.16</v>
      </c>
      <c r="H142" s="51"/>
      <c r="I142" s="51"/>
      <c r="J142" s="57" t="s">
        <v>525</v>
      </c>
      <c r="K142" s="58"/>
      <c r="L142" s="59" t="s">
        <v>1205</v>
      </c>
      <c r="M142" s="39" t="s">
        <v>1206</v>
      </c>
      <c r="N142" s="56" t="s">
        <v>1192</v>
      </c>
      <c r="O142" s="56" t="s">
        <v>1207</v>
      </c>
      <c r="P142" s="58"/>
    </row>
    <row r="143" spans="1:16" ht="12.75" customHeight="1">
      <c r="A143" s="49" t="s">
        <v>24</v>
      </c>
      <c r="B143" s="56" t="s">
        <v>25</v>
      </c>
      <c r="C143" s="56" t="s">
        <v>575</v>
      </c>
      <c r="D143" s="56" t="s">
        <v>576</v>
      </c>
      <c r="E143" s="55">
        <v>0.56000000000000005</v>
      </c>
      <c r="F143" s="51" t="s">
        <v>603</v>
      </c>
      <c r="G143" s="52">
        <v>0.16</v>
      </c>
      <c r="H143" s="51"/>
      <c r="I143" s="51"/>
      <c r="J143" s="57" t="s">
        <v>525</v>
      </c>
      <c r="K143" s="58"/>
      <c r="L143" s="57" t="s">
        <v>1208</v>
      </c>
      <c r="M143" s="39" t="s">
        <v>1209</v>
      </c>
      <c r="N143" s="56" t="s">
        <v>1192</v>
      </c>
      <c r="O143" s="56" t="s">
        <v>1207</v>
      </c>
      <c r="P143" s="58"/>
    </row>
    <row r="144" spans="1:16" ht="12.75" customHeight="1">
      <c r="A144" s="49" t="s">
        <v>24</v>
      </c>
      <c r="B144" s="56" t="s">
        <v>25</v>
      </c>
      <c r="C144" s="56" t="s">
        <v>575</v>
      </c>
      <c r="D144" s="56" t="s">
        <v>576</v>
      </c>
      <c r="E144" s="55">
        <v>0.56000000000000005</v>
      </c>
      <c r="F144" s="51" t="s">
        <v>603</v>
      </c>
      <c r="G144" s="52">
        <v>0.16</v>
      </c>
      <c r="H144" s="51"/>
      <c r="I144" s="51"/>
      <c r="J144" s="57" t="s">
        <v>525</v>
      </c>
      <c r="K144" s="58"/>
      <c r="L144" s="39" t="s">
        <v>1210</v>
      </c>
      <c r="M144" s="39" t="s">
        <v>1211</v>
      </c>
      <c r="N144" s="56" t="s">
        <v>1192</v>
      </c>
      <c r="O144" s="56" t="s">
        <v>1207</v>
      </c>
      <c r="P144" s="58"/>
    </row>
    <row r="145" spans="1:16" ht="12.75" customHeight="1">
      <c r="A145" s="56" t="s">
        <v>24</v>
      </c>
      <c r="B145" s="61" t="s">
        <v>25</v>
      </c>
      <c r="C145" s="61" t="s">
        <v>1212</v>
      </c>
      <c r="D145" s="61" t="s">
        <v>457</v>
      </c>
      <c r="E145" s="62">
        <v>0.1</v>
      </c>
      <c r="F145" s="51" t="s">
        <v>603</v>
      </c>
      <c r="G145" s="52">
        <v>0.7</v>
      </c>
      <c r="H145" s="51"/>
      <c r="I145" s="51"/>
      <c r="J145" s="63" t="s">
        <v>574</v>
      </c>
      <c r="K145" s="58"/>
      <c r="L145" s="64" t="s">
        <v>1213</v>
      </c>
      <c r="M145" s="60" t="s">
        <v>1214</v>
      </c>
      <c r="N145" s="58" t="s">
        <v>1215</v>
      </c>
      <c r="O145" s="61" t="s">
        <v>1193</v>
      </c>
      <c r="P145" s="58"/>
    </row>
    <row r="146" spans="1:16" ht="12.75" customHeight="1">
      <c r="A146" s="49" t="s">
        <v>24</v>
      </c>
      <c r="B146" s="56" t="s">
        <v>25</v>
      </c>
      <c r="C146" s="56" t="s">
        <v>1216</v>
      </c>
      <c r="D146" s="56" t="s">
        <v>442</v>
      </c>
      <c r="E146" s="55">
        <v>0.45</v>
      </c>
      <c r="F146" s="51"/>
      <c r="G146" s="51"/>
      <c r="H146" s="51"/>
      <c r="I146" s="51"/>
      <c r="J146" s="57" t="s">
        <v>525</v>
      </c>
      <c r="K146" s="58"/>
      <c r="L146" s="59" t="s">
        <v>1217</v>
      </c>
      <c r="M146" s="39" t="s">
        <v>1218</v>
      </c>
      <c r="N146" s="56" t="s">
        <v>525</v>
      </c>
      <c r="O146" s="58"/>
      <c r="P146" s="58"/>
    </row>
    <row r="147" spans="1:16" ht="12.75" customHeight="1">
      <c r="A147" s="49" t="s">
        <v>24</v>
      </c>
      <c r="B147" s="56" t="s">
        <v>25</v>
      </c>
      <c r="C147" s="56" t="s">
        <v>580</v>
      </c>
      <c r="D147" s="56" t="s">
        <v>442</v>
      </c>
      <c r="E147" s="55">
        <v>0.5</v>
      </c>
      <c r="F147" s="51" t="s">
        <v>603</v>
      </c>
      <c r="G147" s="52">
        <v>0.31</v>
      </c>
      <c r="H147" s="51"/>
      <c r="I147" s="51"/>
      <c r="J147" s="57" t="s">
        <v>525</v>
      </c>
      <c r="K147" s="58"/>
      <c r="L147" s="60" t="s">
        <v>1219</v>
      </c>
      <c r="M147" s="58"/>
      <c r="N147" s="59" t="s">
        <v>1200</v>
      </c>
      <c r="O147" s="58"/>
      <c r="P147" s="58"/>
    </row>
    <row r="148" spans="1:16" ht="12.75" customHeight="1">
      <c r="A148" s="49" t="s">
        <v>24</v>
      </c>
      <c r="B148" s="56" t="s">
        <v>25</v>
      </c>
      <c r="C148" s="56" t="s">
        <v>1220</v>
      </c>
      <c r="D148" s="56" t="s">
        <v>457</v>
      </c>
      <c r="E148" s="55">
        <v>0.22</v>
      </c>
      <c r="F148" s="51" t="s">
        <v>603</v>
      </c>
      <c r="G148" s="52">
        <v>0.55000000000000004</v>
      </c>
      <c r="H148" s="51"/>
      <c r="I148" s="51"/>
      <c r="J148" s="57" t="s">
        <v>574</v>
      </c>
      <c r="K148" s="58"/>
      <c r="L148" s="57" t="s">
        <v>1221</v>
      </c>
      <c r="M148" s="39" t="s">
        <v>1222</v>
      </c>
      <c r="N148" s="56" t="s">
        <v>1192</v>
      </c>
      <c r="O148" s="56" t="s">
        <v>1223</v>
      </c>
      <c r="P148" s="58"/>
    </row>
    <row r="149" spans="1:16" ht="12.75" customHeight="1">
      <c r="A149" s="49" t="s">
        <v>24</v>
      </c>
      <c r="B149" s="56" t="s">
        <v>25</v>
      </c>
      <c r="C149" s="56" t="s">
        <v>1220</v>
      </c>
      <c r="D149" s="56" t="s">
        <v>457</v>
      </c>
      <c r="E149" s="55">
        <v>0.22</v>
      </c>
      <c r="F149" s="51" t="s">
        <v>603</v>
      </c>
      <c r="G149" s="52">
        <v>0.55000000000000004</v>
      </c>
      <c r="H149" s="51"/>
      <c r="I149" s="51"/>
      <c r="J149" s="57" t="s">
        <v>574</v>
      </c>
      <c r="K149" s="58"/>
      <c r="L149" s="57" t="s">
        <v>1224</v>
      </c>
      <c r="M149" s="39" t="s">
        <v>1196</v>
      </c>
      <c r="N149" s="56" t="s">
        <v>1192</v>
      </c>
      <c r="O149" s="56" t="s">
        <v>1223</v>
      </c>
      <c r="P149" s="58"/>
    </row>
    <row r="150" spans="1:16" ht="12.75" customHeight="1">
      <c r="A150" s="49" t="s">
        <v>24</v>
      </c>
      <c r="B150" s="49" t="s">
        <v>25</v>
      </c>
      <c r="C150" s="49" t="s">
        <v>1220</v>
      </c>
      <c r="D150" s="49" t="s">
        <v>457</v>
      </c>
      <c r="E150" s="55">
        <v>0.22</v>
      </c>
      <c r="F150" s="51" t="s">
        <v>603</v>
      </c>
      <c r="G150" s="52">
        <v>0.55000000000000004</v>
      </c>
      <c r="H150" s="51"/>
      <c r="I150" s="51"/>
      <c r="J150" s="54" t="s">
        <v>574</v>
      </c>
      <c r="K150" s="53"/>
      <c r="L150" s="54" t="s">
        <v>1225</v>
      </c>
      <c r="M150" s="53"/>
      <c r="N150" s="49" t="s">
        <v>1192</v>
      </c>
      <c r="O150" s="49" t="s">
        <v>1223</v>
      </c>
      <c r="P150" s="53"/>
    </row>
    <row r="151" spans="1:16" ht="12.75" customHeight="1">
      <c r="A151" s="49" t="s">
        <v>24</v>
      </c>
      <c r="B151" s="56" t="s">
        <v>25</v>
      </c>
      <c r="C151" s="56" t="s">
        <v>593</v>
      </c>
      <c r="D151" s="56" t="s">
        <v>457</v>
      </c>
      <c r="E151" s="55">
        <v>0.13</v>
      </c>
      <c r="F151" s="51"/>
      <c r="G151" s="51"/>
      <c r="H151" s="51"/>
      <c r="I151" s="51"/>
      <c r="J151" s="57" t="s">
        <v>660</v>
      </c>
      <c r="K151" s="58"/>
      <c r="L151" s="57" t="s">
        <v>1199</v>
      </c>
      <c r="M151" s="58"/>
      <c r="N151" s="56" t="s">
        <v>1226</v>
      </c>
      <c r="O151" s="58"/>
      <c r="P151" s="58"/>
    </row>
    <row r="152" spans="1:16" ht="12.75" customHeight="1">
      <c r="A152" s="49" t="s">
        <v>24</v>
      </c>
      <c r="B152" s="56" t="s">
        <v>25</v>
      </c>
      <c r="C152" s="56" t="s">
        <v>590</v>
      </c>
      <c r="D152" s="56" t="s">
        <v>457</v>
      </c>
      <c r="E152" s="55">
        <v>0.46</v>
      </c>
      <c r="F152" s="51"/>
      <c r="G152" s="51"/>
      <c r="H152" s="51"/>
      <c r="I152" s="51"/>
      <c r="J152" s="57" t="s">
        <v>525</v>
      </c>
      <c r="K152" s="58"/>
      <c r="L152" s="57" t="s">
        <v>1227</v>
      </c>
      <c r="M152" s="60" t="s">
        <v>1228</v>
      </c>
      <c r="N152" s="56" t="s">
        <v>1229</v>
      </c>
      <c r="O152" s="56" t="s">
        <v>1230</v>
      </c>
      <c r="P152" s="58"/>
    </row>
    <row r="153" spans="1:16" ht="12.75" customHeight="1">
      <c r="A153" s="49" t="s">
        <v>24</v>
      </c>
      <c r="B153" s="49" t="s">
        <v>25</v>
      </c>
      <c r="C153" s="49" t="s">
        <v>590</v>
      </c>
      <c r="D153" s="49" t="s">
        <v>457</v>
      </c>
      <c r="E153" s="55">
        <v>0.46</v>
      </c>
      <c r="F153" s="51"/>
      <c r="G153" s="51"/>
      <c r="H153" s="51"/>
      <c r="I153" s="51"/>
      <c r="J153" s="54" t="s">
        <v>525</v>
      </c>
      <c r="K153" s="53"/>
      <c r="L153" s="51" t="s">
        <v>1231</v>
      </c>
      <c r="M153" s="53"/>
      <c r="N153" s="49" t="s">
        <v>1232</v>
      </c>
      <c r="O153" s="49" t="s">
        <v>1230</v>
      </c>
      <c r="P153" s="53"/>
    </row>
    <row r="154" spans="1:16" ht="12.75" customHeight="1">
      <c r="A154" s="49" t="s">
        <v>24</v>
      </c>
      <c r="B154" s="56" t="s">
        <v>25</v>
      </c>
      <c r="C154" s="56" t="s">
        <v>1233</v>
      </c>
      <c r="D154" s="56" t="s">
        <v>457</v>
      </c>
      <c r="E154" s="55">
        <v>0.55000000000000004</v>
      </c>
      <c r="F154" s="51"/>
      <c r="G154" s="51"/>
      <c r="H154" s="51"/>
      <c r="I154" s="51"/>
      <c r="J154" s="57" t="s">
        <v>525</v>
      </c>
      <c r="K154" s="58"/>
      <c r="L154" s="57" t="s">
        <v>1194</v>
      </c>
      <c r="M154" s="39" t="s">
        <v>1204</v>
      </c>
      <c r="N154" s="56" t="s">
        <v>1192</v>
      </c>
      <c r="O154" s="58"/>
      <c r="P154" s="58"/>
    </row>
    <row r="155" spans="1:16" ht="12.75" customHeight="1">
      <c r="A155" s="49" t="s">
        <v>24</v>
      </c>
      <c r="B155" s="49" t="s">
        <v>25</v>
      </c>
      <c r="C155" s="49" t="s">
        <v>1233</v>
      </c>
      <c r="D155" s="49" t="s">
        <v>457</v>
      </c>
      <c r="E155" s="55">
        <v>0.55000000000000004</v>
      </c>
      <c r="F155" s="51"/>
      <c r="G155" s="51"/>
      <c r="H155" s="51"/>
      <c r="I155" s="51"/>
      <c r="J155" s="54" t="s">
        <v>525</v>
      </c>
      <c r="K155" s="53"/>
      <c r="L155" s="51" t="s">
        <v>1203</v>
      </c>
      <c r="M155" s="51" t="s">
        <v>1234</v>
      </c>
      <c r="N155" s="49" t="s">
        <v>1192</v>
      </c>
      <c r="O155" s="53"/>
      <c r="P155" s="53"/>
    </row>
    <row r="156" spans="1:16" ht="12.75" customHeight="1">
      <c r="A156" s="56" t="s">
        <v>24</v>
      </c>
      <c r="B156" s="56" t="s">
        <v>25</v>
      </c>
      <c r="C156" s="56" t="s">
        <v>597</v>
      </c>
      <c r="D156" s="56" t="s">
        <v>576</v>
      </c>
      <c r="E156" s="62">
        <v>0.1</v>
      </c>
      <c r="F156" s="51" t="s">
        <v>1235</v>
      </c>
      <c r="G156" s="52">
        <v>0.5</v>
      </c>
      <c r="H156" s="51"/>
      <c r="I156" s="51"/>
      <c r="J156" s="57" t="s">
        <v>598</v>
      </c>
      <c r="K156" s="39"/>
      <c r="L156" s="60" t="s">
        <v>1191</v>
      </c>
      <c r="M156" s="60" t="s">
        <v>1236</v>
      </c>
      <c r="N156" s="56" t="s">
        <v>1237</v>
      </c>
      <c r="O156" s="56" t="s">
        <v>1238</v>
      </c>
      <c r="P156" s="39"/>
    </row>
    <row r="157" spans="1:16" ht="12.75" customHeight="1">
      <c r="A157" s="49" t="s">
        <v>24</v>
      </c>
      <c r="B157" s="49" t="s">
        <v>52</v>
      </c>
      <c r="C157" s="49" t="s">
        <v>1239</v>
      </c>
      <c r="D157" s="49" t="s">
        <v>457</v>
      </c>
      <c r="E157" s="55">
        <v>0.6</v>
      </c>
      <c r="F157" s="51" t="s">
        <v>603</v>
      </c>
      <c r="G157" s="52">
        <v>0.24</v>
      </c>
      <c r="H157" s="51"/>
      <c r="I157" s="51"/>
      <c r="J157" s="54" t="s">
        <v>525</v>
      </c>
      <c r="K157" s="53"/>
      <c r="L157" s="54" t="s">
        <v>1240</v>
      </c>
      <c r="M157" s="49" t="s">
        <v>1241</v>
      </c>
      <c r="N157" s="49" t="s">
        <v>1192</v>
      </c>
      <c r="O157" s="53"/>
      <c r="P157" s="53"/>
    </row>
    <row r="158" spans="1:16" ht="12.75" customHeight="1">
      <c r="A158" s="49" t="s">
        <v>24</v>
      </c>
      <c r="B158" s="56" t="s">
        <v>52</v>
      </c>
      <c r="C158" s="56" t="s">
        <v>1239</v>
      </c>
      <c r="D158" s="56" t="s">
        <v>457</v>
      </c>
      <c r="E158" s="55">
        <v>0.6</v>
      </c>
      <c r="F158" s="51" t="s">
        <v>603</v>
      </c>
      <c r="G158" s="52">
        <v>0.24</v>
      </c>
      <c r="H158" s="51"/>
      <c r="I158" s="51"/>
      <c r="J158" s="57" t="s">
        <v>525</v>
      </c>
      <c r="K158" s="58"/>
      <c r="L158" s="59" t="s">
        <v>1242</v>
      </c>
      <c r="M158" s="58"/>
      <c r="N158" s="56" t="s">
        <v>1192</v>
      </c>
      <c r="O158" s="58"/>
      <c r="P158" s="58"/>
    </row>
    <row r="159" spans="1:16" ht="12.75" customHeight="1">
      <c r="A159" s="49" t="s">
        <v>24</v>
      </c>
      <c r="B159" s="56" t="s">
        <v>52</v>
      </c>
      <c r="C159" s="56" t="s">
        <v>1243</v>
      </c>
      <c r="D159" s="56" t="s">
        <v>442</v>
      </c>
      <c r="E159" s="55">
        <v>0.45</v>
      </c>
      <c r="F159" s="51"/>
      <c r="G159" s="51"/>
      <c r="H159" s="51"/>
      <c r="I159" s="51"/>
      <c r="J159" s="57" t="s">
        <v>525</v>
      </c>
      <c r="K159" s="58"/>
      <c r="L159" s="39" t="s">
        <v>1244</v>
      </c>
      <c r="M159" s="39" t="s">
        <v>1222</v>
      </c>
      <c r="N159" s="56" t="s">
        <v>525</v>
      </c>
      <c r="O159" s="58"/>
      <c r="P159" s="58"/>
    </row>
    <row r="160" spans="1:16" ht="12.75" customHeight="1">
      <c r="A160" s="49" t="s">
        <v>24</v>
      </c>
      <c r="B160" s="49" t="s">
        <v>52</v>
      </c>
      <c r="C160" s="49" t="s">
        <v>256</v>
      </c>
      <c r="D160" s="49" t="s">
        <v>442</v>
      </c>
      <c r="E160" s="55">
        <v>0.4</v>
      </c>
      <c r="F160" s="51" t="s">
        <v>603</v>
      </c>
      <c r="G160" s="52">
        <v>0.15</v>
      </c>
      <c r="H160" s="51"/>
      <c r="I160" s="51"/>
      <c r="J160" s="54" t="s">
        <v>660</v>
      </c>
      <c r="K160" s="53"/>
      <c r="L160" s="54" t="s">
        <v>1194</v>
      </c>
      <c r="M160" s="51" t="s">
        <v>1195</v>
      </c>
      <c r="N160" s="49" t="s">
        <v>525</v>
      </c>
      <c r="O160" s="53"/>
      <c r="P160" s="53"/>
    </row>
    <row r="161" spans="1:16" ht="12.75" customHeight="1">
      <c r="A161" s="49" t="s">
        <v>24</v>
      </c>
      <c r="B161" s="56" t="s">
        <v>52</v>
      </c>
      <c r="C161" s="56" t="s">
        <v>1245</v>
      </c>
      <c r="D161" s="56" t="s">
        <v>442</v>
      </c>
      <c r="E161" s="55">
        <v>0.45</v>
      </c>
      <c r="F161" s="51"/>
      <c r="G161" s="51"/>
      <c r="H161" s="51"/>
      <c r="I161" s="51"/>
      <c r="J161" s="57" t="s">
        <v>525</v>
      </c>
      <c r="K161" s="58"/>
      <c r="L161" s="60" t="s">
        <v>1246</v>
      </c>
      <c r="M161" s="39" t="s">
        <v>1204</v>
      </c>
      <c r="N161" s="56" t="s">
        <v>525</v>
      </c>
      <c r="O161" s="58"/>
      <c r="P161" s="58"/>
    </row>
    <row r="162" spans="1:16" ht="12.75" customHeight="1">
      <c r="A162" s="49" t="s">
        <v>24</v>
      </c>
      <c r="B162" s="56" t="s">
        <v>52</v>
      </c>
      <c r="C162" s="56" t="s">
        <v>1247</v>
      </c>
      <c r="D162" s="56" t="s">
        <v>457</v>
      </c>
      <c r="E162" s="55">
        <v>0.23</v>
      </c>
      <c r="F162" s="51" t="s">
        <v>603</v>
      </c>
      <c r="G162" s="52">
        <v>0.6</v>
      </c>
      <c r="H162" s="51"/>
      <c r="I162" s="51"/>
      <c r="J162" s="57" t="s">
        <v>574</v>
      </c>
      <c r="K162" s="58"/>
      <c r="L162" s="57" t="s">
        <v>1194</v>
      </c>
      <c r="M162" s="39" t="s">
        <v>1248</v>
      </c>
      <c r="N162" s="56" t="s">
        <v>1192</v>
      </c>
      <c r="O162" s="56" t="s">
        <v>1223</v>
      </c>
      <c r="P162" s="58"/>
    </row>
    <row r="163" spans="1:16" ht="12.75" customHeight="1">
      <c r="A163" s="49" t="s">
        <v>24</v>
      </c>
      <c r="B163" s="49" t="s">
        <v>52</v>
      </c>
      <c r="C163" s="49" t="s">
        <v>1247</v>
      </c>
      <c r="D163" s="49" t="s">
        <v>457</v>
      </c>
      <c r="E163" s="55">
        <v>0.23</v>
      </c>
      <c r="F163" s="51" t="s">
        <v>603</v>
      </c>
      <c r="G163" s="52">
        <v>0.6</v>
      </c>
      <c r="H163" s="51"/>
      <c r="I163" s="51"/>
      <c r="J163" s="54" t="s">
        <v>574</v>
      </c>
      <c r="K163" s="53"/>
      <c r="L163" s="54" t="s">
        <v>1240</v>
      </c>
      <c r="M163" s="53"/>
      <c r="N163" s="49" t="s">
        <v>1192</v>
      </c>
      <c r="O163" s="49" t="s">
        <v>1223</v>
      </c>
      <c r="P163" s="53"/>
    </row>
    <row r="164" spans="1:16" ht="12.75" customHeight="1">
      <c r="A164" s="49" t="s">
        <v>24</v>
      </c>
      <c r="B164" s="56" t="s">
        <v>52</v>
      </c>
      <c r="C164" s="56" t="s">
        <v>190</v>
      </c>
      <c r="D164" s="56" t="s">
        <v>442</v>
      </c>
      <c r="E164" s="55">
        <v>0.45</v>
      </c>
      <c r="F164" s="51" t="s">
        <v>603</v>
      </c>
      <c r="G164" s="52">
        <v>0.18</v>
      </c>
      <c r="H164" s="51"/>
      <c r="I164" s="51"/>
      <c r="J164" s="57" t="s">
        <v>525</v>
      </c>
      <c r="K164" s="58"/>
      <c r="L164" s="57" t="s">
        <v>1199</v>
      </c>
      <c r="M164" s="58"/>
      <c r="N164" s="59" t="s">
        <v>1200</v>
      </c>
      <c r="O164" s="58"/>
      <c r="P164" s="58"/>
    </row>
    <row r="165" spans="1:16" ht="12.75" customHeight="1">
      <c r="A165" s="49" t="s">
        <v>39</v>
      </c>
      <c r="B165" s="49" t="s">
        <v>183</v>
      </c>
      <c r="C165" s="49" t="s">
        <v>1249</v>
      </c>
      <c r="D165" s="49" t="s">
        <v>457</v>
      </c>
      <c r="E165" s="53"/>
      <c r="F165" s="51"/>
      <c r="G165" s="51"/>
      <c r="H165" s="51"/>
      <c r="I165" s="51"/>
      <c r="J165" s="53"/>
      <c r="K165" s="53"/>
      <c r="L165" s="53"/>
      <c r="M165" s="53"/>
      <c r="N165" s="53"/>
      <c r="O165" s="53"/>
      <c r="P165" s="53"/>
    </row>
    <row r="166" spans="1:16" ht="12.75" customHeight="1">
      <c r="A166" s="49" t="s">
        <v>39</v>
      </c>
      <c r="B166" s="54" t="s">
        <v>183</v>
      </c>
      <c r="C166" s="49" t="s">
        <v>1250</v>
      </c>
      <c r="D166" s="49" t="s">
        <v>457</v>
      </c>
      <c r="E166" s="55">
        <v>0.06</v>
      </c>
      <c r="F166" s="51" t="s">
        <v>1074</v>
      </c>
      <c r="G166" s="52">
        <v>0.33</v>
      </c>
      <c r="H166" s="51" t="s">
        <v>1066</v>
      </c>
      <c r="I166" s="52">
        <v>0.15</v>
      </c>
      <c r="J166" s="51" t="s">
        <v>458</v>
      </c>
      <c r="K166" s="53"/>
      <c r="L166" s="54" t="s">
        <v>445</v>
      </c>
      <c r="M166" s="53"/>
      <c r="N166" s="49" t="s">
        <v>613</v>
      </c>
      <c r="O166" s="53"/>
      <c r="P166" s="53"/>
    </row>
    <row r="167" spans="1:16" ht="12.75" customHeight="1">
      <c r="A167" s="49" t="s">
        <v>39</v>
      </c>
      <c r="B167" s="54" t="s">
        <v>183</v>
      </c>
      <c r="C167" s="49" t="s">
        <v>184</v>
      </c>
      <c r="D167" s="49" t="s">
        <v>442</v>
      </c>
      <c r="E167" s="55">
        <v>0.54</v>
      </c>
      <c r="F167" s="51" t="s">
        <v>603</v>
      </c>
      <c r="G167" s="52">
        <v>0.22</v>
      </c>
      <c r="H167" s="51"/>
      <c r="I167" s="51"/>
      <c r="J167" s="51" t="s">
        <v>525</v>
      </c>
      <c r="K167" s="53"/>
      <c r="L167" s="54" t="s">
        <v>444</v>
      </c>
      <c r="M167" s="53"/>
      <c r="N167" s="49" t="s">
        <v>525</v>
      </c>
      <c r="O167" s="53"/>
      <c r="P167" s="53"/>
    </row>
    <row r="168" spans="1:16" ht="12.75" customHeight="1">
      <c r="A168" s="49" t="s">
        <v>39</v>
      </c>
      <c r="B168" s="54" t="s">
        <v>183</v>
      </c>
      <c r="C168" s="49" t="s">
        <v>267</v>
      </c>
      <c r="D168" s="49" t="s">
        <v>442</v>
      </c>
      <c r="E168" s="55">
        <v>0.04</v>
      </c>
      <c r="F168" s="51" t="s">
        <v>1251</v>
      </c>
      <c r="G168" s="52">
        <v>0.7</v>
      </c>
      <c r="H168" s="51" t="s">
        <v>615</v>
      </c>
      <c r="I168" s="52">
        <v>0.15</v>
      </c>
      <c r="J168" s="51" t="s">
        <v>613</v>
      </c>
      <c r="K168" s="53"/>
      <c r="L168" s="54" t="s">
        <v>613</v>
      </c>
      <c r="M168" s="53"/>
      <c r="N168" s="49" t="s">
        <v>613</v>
      </c>
      <c r="O168" s="53"/>
      <c r="P168" s="53"/>
    </row>
    <row r="169" spans="1:16" ht="12.75" customHeight="1">
      <c r="A169" s="49" t="s">
        <v>39</v>
      </c>
      <c r="B169" s="54" t="s">
        <v>183</v>
      </c>
      <c r="C169" s="49" t="s">
        <v>614</v>
      </c>
      <c r="D169" s="49" t="s">
        <v>442</v>
      </c>
      <c r="E169" s="55">
        <v>0.02</v>
      </c>
      <c r="F169" s="51" t="s">
        <v>615</v>
      </c>
      <c r="G169" s="52">
        <v>0.96</v>
      </c>
      <c r="H169" s="51"/>
      <c r="I169" s="51"/>
      <c r="J169" s="51" t="s">
        <v>1252</v>
      </c>
      <c r="K169" s="53"/>
      <c r="L169" s="54" t="s">
        <v>1252</v>
      </c>
      <c r="M169" s="53"/>
      <c r="N169" s="49" t="s">
        <v>1252</v>
      </c>
      <c r="O169" s="53"/>
      <c r="P169" s="53"/>
    </row>
    <row r="170" spans="1:16" ht="12.75" customHeight="1">
      <c r="A170" s="49" t="s">
        <v>39</v>
      </c>
      <c r="B170" s="54" t="s">
        <v>183</v>
      </c>
      <c r="C170" s="49" t="s">
        <v>614</v>
      </c>
      <c r="D170" s="49" t="s">
        <v>442</v>
      </c>
      <c r="E170" s="55">
        <v>0.12</v>
      </c>
      <c r="F170" s="51" t="s">
        <v>615</v>
      </c>
      <c r="G170" s="52">
        <v>0.86</v>
      </c>
      <c r="H170" s="51"/>
      <c r="I170" s="51"/>
      <c r="J170" s="51" t="s">
        <v>1252</v>
      </c>
      <c r="K170" s="53"/>
      <c r="L170" s="54" t="s">
        <v>525</v>
      </c>
      <c r="M170" s="53"/>
      <c r="N170" s="49" t="s">
        <v>1252</v>
      </c>
      <c r="O170" s="53"/>
      <c r="P170" s="53"/>
    </row>
    <row r="171" spans="1:16" ht="12.75" customHeight="1">
      <c r="A171" s="49" t="s">
        <v>39</v>
      </c>
      <c r="B171" s="54" t="s">
        <v>183</v>
      </c>
      <c r="C171" s="49" t="s">
        <v>1253</v>
      </c>
      <c r="D171" s="49" t="s">
        <v>457</v>
      </c>
      <c r="E171" s="55">
        <v>0.49</v>
      </c>
      <c r="F171" s="51" t="s">
        <v>603</v>
      </c>
      <c r="G171" s="52">
        <v>0.28000000000000003</v>
      </c>
      <c r="H171" s="51"/>
      <c r="I171" s="51"/>
      <c r="J171" s="51" t="s">
        <v>525</v>
      </c>
      <c r="K171" s="53"/>
      <c r="L171" s="54" t="s">
        <v>525</v>
      </c>
      <c r="M171" s="53"/>
      <c r="N171" s="49" t="s">
        <v>525</v>
      </c>
      <c r="O171" s="53"/>
      <c r="P171" s="53"/>
    </row>
    <row r="172" spans="1:16" ht="12.75" customHeight="1">
      <c r="A172" s="49" t="s">
        <v>39</v>
      </c>
      <c r="B172" s="54" t="s">
        <v>183</v>
      </c>
      <c r="C172" s="49" t="s">
        <v>1254</v>
      </c>
      <c r="D172" s="49" t="s">
        <v>457</v>
      </c>
      <c r="E172" s="53"/>
      <c r="F172" s="51"/>
      <c r="G172" s="51"/>
      <c r="H172" s="51"/>
      <c r="I172" s="51"/>
      <c r="J172" s="53"/>
      <c r="K172" s="53"/>
      <c r="L172" s="53"/>
      <c r="M172" s="53"/>
      <c r="N172" s="53"/>
      <c r="O172" s="53"/>
      <c r="P172" s="53"/>
    </row>
    <row r="173" spans="1:16" ht="12.75" customHeight="1">
      <c r="A173" s="49" t="s">
        <v>39</v>
      </c>
      <c r="B173" s="54" t="s">
        <v>183</v>
      </c>
      <c r="C173" s="49" t="s">
        <v>1255</v>
      </c>
      <c r="D173" s="49" t="s">
        <v>457</v>
      </c>
      <c r="E173" s="55">
        <v>0.26</v>
      </c>
      <c r="F173" s="51" t="s">
        <v>1066</v>
      </c>
      <c r="G173" s="52">
        <v>0.32</v>
      </c>
      <c r="H173" s="51"/>
      <c r="I173" s="51"/>
      <c r="J173" s="51" t="s">
        <v>446</v>
      </c>
      <c r="K173" s="53"/>
      <c r="L173" s="54" t="s">
        <v>525</v>
      </c>
      <c r="M173" s="53"/>
      <c r="N173" s="49" t="s">
        <v>444</v>
      </c>
      <c r="O173" s="49" t="s">
        <v>538</v>
      </c>
      <c r="P173" s="53"/>
    </row>
    <row r="174" spans="1:16" ht="12.75" customHeight="1">
      <c r="A174" s="49" t="s">
        <v>39</v>
      </c>
      <c r="B174" s="54" t="s">
        <v>72</v>
      </c>
      <c r="C174" s="49" t="s">
        <v>1256</v>
      </c>
      <c r="D174" s="49" t="s">
        <v>457</v>
      </c>
      <c r="E174" s="55">
        <v>0.59</v>
      </c>
      <c r="F174" s="51" t="s">
        <v>603</v>
      </c>
      <c r="G174" s="52">
        <v>0.19</v>
      </c>
      <c r="H174" s="51"/>
      <c r="I174" s="51"/>
      <c r="J174" s="51" t="s">
        <v>525</v>
      </c>
      <c r="K174" s="53"/>
      <c r="L174" s="54" t="s">
        <v>525</v>
      </c>
      <c r="M174" s="49" t="s">
        <v>1257</v>
      </c>
      <c r="N174" s="49" t="s">
        <v>525</v>
      </c>
      <c r="O174" s="49" t="s">
        <v>444</v>
      </c>
      <c r="P174" s="53"/>
    </row>
    <row r="175" spans="1:16" ht="12.75" customHeight="1">
      <c r="A175" s="49" t="s">
        <v>39</v>
      </c>
      <c r="B175" s="54" t="s">
        <v>72</v>
      </c>
      <c r="C175" s="49" t="s">
        <v>1258</v>
      </c>
      <c r="D175" s="49" t="s">
        <v>457</v>
      </c>
      <c r="E175" s="55">
        <v>0.38</v>
      </c>
      <c r="F175" s="51" t="s">
        <v>615</v>
      </c>
      <c r="G175" s="52">
        <v>0.26</v>
      </c>
      <c r="H175" s="51" t="s">
        <v>603</v>
      </c>
      <c r="I175" s="52">
        <v>0.22</v>
      </c>
      <c r="J175" s="51" t="s">
        <v>525</v>
      </c>
      <c r="K175" s="53"/>
      <c r="L175" s="54" t="s">
        <v>525</v>
      </c>
      <c r="M175" s="53"/>
      <c r="N175" s="49" t="s">
        <v>525</v>
      </c>
      <c r="O175" s="53"/>
      <c r="P175" s="53"/>
    </row>
    <row r="176" spans="1:16" ht="12.75" customHeight="1">
      <c r="A176" s="49" t="s">
        <v>39</v>
      </c>
      <c r="B176" s="54" t="s">
        <v>72</v>
      </c>
      <c r="C176" s="49" t="s">
        <v>1259</v>
      </c>
      <c r="D176" s="49" t="s">
        <v>457</v>
      </c>
      <c r="E176" s="53"/>
      <c r="F176" s="51"/>
      <c r="G176" s="51"/>
      <c r="H176" s="51"/>
      <c r="I176" s="51"/>
      <c r="J176" s="53"/>
      <c r="K176" s="53"/>
      <c r="L176" s="53"/>
      <c r="M176" s="53"/>
      <c r="N176" s="53"/>
      <c r="O176" s="53"/>
      <c r="P176" s="53"/>
    </row>
    <row r="177" spans="1:16" ht="12.75" customHeight="1">
      <c r="A177" s="49" t="s">
        <v>39</v>
      </c>
      <c r="B177" s="54" t="s">
        <v>72</v>
      </c>
      <c r="C177" s="49" t="s">
        <v>1260</v>
      </c>
      <c r="D177" s="49" t="s">
        <v>457</v>
      </c>
      <c r="E177" s="55">
        <v>0.59</v>
      </c>
      <c r="F177" s="51" t="s">
        <v>603</v>
      </c>
      <c r="G177" s="52">
        <v>0.19</v>
      </c>
      <c r="H177" s="51"/>
      <c r="I177" s="51"/>
      <c r="J177" s="51" t="s">
        <v>525</v>
      </c>
      <c r="K177" s="53"/>
      <c r="L177" s="54" t="s">
        <v>525</v>
      </c>
      <c r="M177" s="49" t="s">
        <v>538</v>
      </c>
      <c r="N177" s="49" t="s">
        <v>525</v>
      </c>
      <c r="O177" s="49" t="s">
        <v>538</v>
      </c>
      <c r="P177" s="53"/>
    </row>
    <row r="178" spans="1:16" ht="12.75" customHeight="1">
      <c r="A178" s="49" t="s">
        <v>39</v>
      </c>
      <c r="B178" s="54" t="s">
        <v>72</v>
      </c>
      <c r="C178" s="49" t="s">
        <v>1261</v>
      </c>
      <c r="D178" s="49" t="s">
        <v>457</v>
      </c>
      <c r="E178" s="53"/>
      <c r="F178" s="51"/>
      <c r="G178" s="51"/>
      <c r="H178" s="51"/>
      <c r="I178" s="51"/>
      <c r="J178" s="53"/>
      <c r="K178" s="53"/>
      <c r="L178" s="53"/>
      <c r="M178" s="53"/>
      <c r="N178" s="53"/>
      <c r="O178" s="53"/>
      <c r="P178" s="53"/>
    </row>
    <row r="179" spans="1:16" ht="12.75" customHeight="1">
      <c r="A179" s="49" t="s">
        <v>39</v>
      </c>
      <c r="B179" s="54" t="s">
        <v>72</v>
      </c>
      <c r="C179" s="49" t="s">
        <v>85</v>
      </c>
      <c r="D179" s="49" t="s">
        <v>442</v>
      </c>
      <c r="E179" s="55">
        <v>0.41</v>
      </c>
      <c r="F179" s="51" t="s">
        <v>603</v>
      </c>
      <c r="G179" s="52">
        <v>0.46</v>
      </c>
      <c r="H179" s="51"/>
      <c r="I179" s="51"/>
      <c r="J179" s="51" t="s">
        <v>525</v>
      </c>
      <c r="K179" s="53"/>
      <c r="L179" s="54" t="s">
        <v>525</v>
      </c>
      <c r="M179" s="53"/>
      <c r="N179" s="49" t="s">
        <v>525</v>
      </c>
      <c r="O179" s="53"/>
      <c r="P179" s="53"/>
    </row>
    <row r="180" spans="1:16" ht="12.75" customHeight="1">
      <c r="A180" s="49" t="s">
        <v>39</v>
      </c>
      <c r="B180" s="54" t="s">
        <v>72</v>
      </c>
      <c r="C180" s="49" t="s">
        <v>104</v>
      </c>
      <c r="D180" s="49" t="s">
        <v>442</v>
      </c>
      <c r="E180" s="55">
        <v>0.54</v>
      </c>
      <c r="F180" s="51" t="s">
        <v>603</v>
      </c>
      <c r="G180" s="52">
        <v>0.22</v>
      </c>
      <c r="H180" s="51"/>
      <c r="I180" s="51"/>
      <c r="J180" s="51" t="s">
        <v>525</v>
      </c>
      <c r="K180" s="53"/>
      <c r="L180" s="54" t="s">
        <v>525</v>
      </c>
      <c r="M180" s="53"/>
      <c r="N180" s="49" t="s">
        <v>538</v>
      </c>
      <c r="O180" s="53"/>
      <c r="P180" s="53"/>
    </row>
    <row r="181" spans="1:16" ht="12.75" customHeight="1">
      <c r="A181" s="49" t="s">
        <v>39</v>
      </c>
      <c r="B181" s="54" t="s">
        <v>72</v>
      </c>
      <c r="C181" s="49" t="s">
        <v>73</v>
      </c>
      <c r="D181" s="49" t="s">
        <v>442</v>
      </c>
      <c r="E181" s="55">
        <v>0.49</v>
      </c>
      <c r="F181" s="51" t="s">
        <v>603</v>
      </c>
      <c r="G181" s="52">
        <v>0.28000000000000003</v>
      </c>
      <c r="H181" s="51"/>
      <c r="I181" s="51"/>
      <c r="J181" s="51" t="s">
        <v>525</v>
      </c>
      <c r="K181" s="53"/>
      <c r="L181" s="54" t="s">
        <v>525</v>
      </c>
      <c r="M181" s="53"/>
      <c r="N181" s="49" t="s">
        <v>525</v>
      </c>
      <c r="O181" s="53"/>
      <c r="P181" s="53"/>
    </row>
    <row r="182" spans="1:16" ht="12.75" customHeight="1">
      <c r="A182" s="49" t="s">
        <v>39</v>
      </c>
      <c r="B182" s="54" t="s">
        <v>72</v>
      </c>
      <c r="C182" s="49" t="s">
        <v>1262</v>
      </c>
      <c r="D182" s="49" t="s">
        <v>457</v>
      </c>
      <c r="E182" s="55">
        <v>0.48</v>
      </c>
      <c r="F182" s="51" t="s">
        <v>603</v>
      </c>
      <c r="G182" s="52">
        <v>0.3</v>
      </c>
      <c r="H182" s="51"/>
      <c r="I182" s="51"/>
      <c r="J182" s="51" t="s">
        <v>583</v>
      </c>
      <c r="K182" s="53"/>
      <c r="L182" s="54" t="s">
        <v>444</v>
      </c>
      <c r="M182" s="53"/>
      <c r="N182" s="49" t="s">
        <v>525</v>
      </c>
      <c r="O182" s="53"/>
      <c r="P182" s="53"/>
    </row>
    <row r="183" spans="1:16" ht="12.75" customHeight="1">
      <c r="A183" s="49" t="s">
        <v>39</v>
      </c>
      <c r="B183" s="54" t="s">
        <v>40</v>
      </c>
      <c r="C183" s="49" t="s">
        <v>189</v>
      </c>
      <c r="D183" s="49" t="s">
        <v>442</v>
      </c>
      <c r="E183" s="55">
        <v>0.54</v>
      </c>
      <c r="F183" s="51" t="s">
        <v>603</v>
      </c>
      <c r="G183" s="52">
        <v>0.22</v>
      </c>
      <c r="H183" s="51"/>
      <c r="I183" s="51"/>
      <c r="J183" s="51" t="s">
        <v>444</v>
      </c>
      <c r="K183" s="53"/>
      <c r="L183" s="54" t="s">
        <v>525</v>
      </c>
      <c r="M183" s="53"/>
      <c r="N183" s="49" t="s">
        <v>525</v>
      </c>
      <c r="O183" s="53"/>
      <c r="P183" s="53"/>
    </row>
    <row r="184" spans="1:16" ht="12.75" customHeight="1">
      <c r="A184" s="49" t="s">
        <v>39</v>
      </c>
      <c r="B184" s="54" t="s">
        <v>40</v>
      </c>
      <c r="C184" s="49" t="s">
        <v>1263</v>
      </c>
      <c r="D184" s="49" t="s">
        <v>457</v>
      </c>
      <c r="E184" s="55">
        <v>0.18</v>
      </c>
      <c r="F184" s="51" t="s">
        <v>1251</v>
      </c>
      <c r="G184" s="52">
        <v>0.64</v>
      </c>
      <c r="H184" s="51"/>
      <c r="I184" s="51"/>
      <c r="J184" s="51" t="s">
        <v>525</v>
      </c>
      <c r="K184" s="53"/>
      <c r="L184" s="54" t="s">
        <v>613</v>
      </c>
      <c r="M184" s="53"/>
      <c r="N184" s="49" t="s">
        <v>613</v>
      </c>
      <c r="O184" s="53"/>
      <c r="P184" s="53"/>
    </row>
    <row r="185" spans="1:16" ht="12.75" customHeight="1">
      <c r="A185" s="49" t="s">
        <v>39</v>
      </c>
      <c r="B185" s="54" t="s">
        <v>40</v>
      </c>
      <c r="C185" s="49" t="s">
        <v>608</v>
      </c>
      <c r="D185" s="49" t="s">
        <v>457</v>
      </c>
      <c r="E185" s="55">
        <v>0.59</v>
      </c>
      <c r="F185" s="51" t="s">
        <v>603</v>
      </c>
      <c r="G185" s="52">
        <v>0.19</v>
      </c>
      <c r="H185" s="51"/>
      <c r="I185" s="51"/>
      <c r="J185" s="51" t="s">
        <v>525</v>
      </c>
      <c r="K185" s="53"/>
      <c r="L185" s="54" t="s">
        <v>525</v>
      </c>
      <c r="M185" s="49" t="s">
        <v>444</v>
      </c>
      <c r="N185" s="49" t="s">
        <v>525</v>
      </c>
      <c r="O185" s="49" t="s">
        <v>444</v>
      </c>
      <c r="P185" s="53"/>
    </row>
    <row r="186" spans="1:16" ht="12.75" customHeight="1">
      <c r="A186" s="49" t="s">
        <v>39</v>
      </c>
      <c r="B186" s="54" t="s">
        <v>40</v>
      </c>
      <c r="C186" s="49" t="s">
        <v>1249</v>
      </c>
      <c r="D186" s="49" t="s">
        <v>457</v>
      </c>
      <c r="E186" s="53"/>
      <c r="F186" s="51"/>
      <c r="G186" s="51"/>
      <c r="H186" s="51"/>
      <c r="I186" s="51"/>
      <c r="J186" s="53"/>
      <c r="K186" s="53"/>
      <c r="L186" s="53"/>
      <c r="M186" s="53"/>
      <c r="N186" s="53"/>
      <c r="O186" s="53"/>
      <c r="P186" s="53"/>
    </row>
    <row r="187" spans="1:16" ht="12.75" customHeight="1">
      <c r="A187" s="49" t="s">
        <v>39</v>
      </c>
      <c r="B187" s="54" t="s">
        <v>40</v>
      </c>
      <c r="C187" s="49" t="s">
        <v>1264</v>
      </c>
      <c r="D187" s="49" t="s">
        <v>576</v>
      </c>
      <c r="E187" s="53"/>
      <c r="F187" s="51"/>
      <c r="G187" s="51"/>
      <c r="H187" s="51"/>
      <c r="I187" s="51"/>
      <c r="J187" s="53"/>
      <c r="K187" s="53"/>
      <c r="L187" s="53"/>
      <c r="M187" s="53"/>
      <c r="N187" s="53"/>
      <c r="O187" s="53"/>
      <c r="P187" s="53"/>
    </row>
    <row r="188" spans="1:16" ht="12.75" customHeight="1">
      <c r="A188" s="49" t="s">
        <v>39</v>
      </c>
      <c r="B188" s="54" t="s">
        <v>40</v>
      </c>
      <c r="C188" s="49" t="s">
        <v>610</v>
      </c>
      <c r="D188" s="49" t="s">
        <v>576</v>
      </c>
      <c r="E188" s="55">
        <v>0.56000000000000005</v>
      </c>
      <c r="F188" s="51" t="s">
        <v>603</v>
      </c>
      <c r="G188" s="52">
        <v>0.27</v>
      </c>
      <c r="H188" s="51"/>
      <c r="I188" s="51"/>
      <c r="J188" s="51" t="s">
        <v>525</v>
      </c>
      <c r="K188" s="53"/>
      <c r="L188" s="54" t="s">
        <v>525</v>
      </c>
      <c r="M188" s="49" t="s">
        <v>798</v>
      </c>
      <c r="N188" s="49" t="s">
        <v>525</v>
      </c>
      <c r="O188" s="49" t="s">
        <v>1265</v>
      </c>
      <c r="P188" s="53"/>
    </row>
    <row r="189" spans="1:16" ht="12.75" customHeight="1">
      <c r="A189" s="49" t="s">
        <v>39</v>
      </c>
      <c r="B189" s="54" t="s">
        <v>40</v>
      </c>
      <c r="C189" s="49" t="s">
        <v>1266</v>
      </c>
      <c r="D189" s="49" t="s">
        <v>457</v>
      </c>
      <c r="E189" s="55">
        <v>0.68</v>
      </c>
      <c r="F189" s="51"/>
      <c r="G189" s="51"/>
      <c r="H189" s="51"/>
      <c r="I189" s="51"/>
      <c r="J189" s="51" t="s">
        <v>525</v>
      </c>
      <c r="K189" s="53"/>
      <c r="L189" s="54" t="s">
        <v>525</v>
      </c>
      <c r="M189" s="53"/>
      <c r="N189" s="49" t="s">
        <v>444</v>
      </c>
      <c r="O189" s="53"/>
      <c r="P189" s="53"/>
    </row>
    <row r="190" spans="1:16" ht="12.75" customHeight="1">
      <c r="A190" s="49" t="s">
        <v>39</v>
      </c>
      <c r="B190" s="54" t="s">
        <v>40</v>
      </c>
      <c r="C190" s="49" t="s">
        <v>1267</v>
      </c>
      <c r="D190" s="49" t="s">
        <v>457</v>
      </c>
      <c r="E190" s="55">
        <v>0.53</v>
      </c>
      <c r="F190" s="51" t="s">
        <v>603</v>
      </c>
      <c r="G190" s="52">
        <v>0.28000000000000003</v>
      </c>
      <c r="H190" s="51"/>
      <c r="I190" s="51"/>
      <c r="J190" s="51" t="s">
        <v>525</v>
      </c>
      <c r="K190" s="51" t="s">
        <v>444</v>
      </c>
      <c r="L190" s="54" t="s">
        <v>525</v>
      </c>
      <c r="M190" s="49" t="s">
        <v>445</v>
      </c>
      <c r="N190" s="49" t="s">
        <v>525</v>
      </c>
      <c r="O190" s="49" t="s">
        <v>444</v>
      </c>
      <c r="P190" s="53"/>
    </row>
    <row r="191" spans="1:16" ht="12.75" customHeight="1">
      <c r="A191" s="49" t="s">
        <v>39</v>
      </c>
      <c r="B191" s="54" t="s">
        <v>40</v>
      </c>
      <c r="C191" s="49" t="s">
        <v>254</v>
      </c>
      <c r="D191" s="49" t="s">
        <v>442</v>
      </c>
      <c r="E191" s="55">
        <v>0.37</v>
      </c>
      <c r="F191" s="51" t="s">
        <v>603</v>
      </c>
      <c r="G191" s="52">
        <v>0.41</v>
      </c>
      <c r="H191" s="51"/>
      <c r="I191" s="51"/>
      <c r="J191" s="51" t="s">
        <v>583</v>
      </c>
      <c r="K191" s="51" t="s">
        <v>444</v>
      </c>
      <c r="L191" s="54" t="s">
        <v>525</v>
      </c>
      <c r="M191" s="49" t="s">
        <v>445</v>
      </c>
      <c r="N191" s="49" t="s">
        <v>525</v>
      </c>
      <c r="O191" s="53"/>
      <c r="P191" s="53"/>
    </row>
    <row r="192" spans="1:16" ht="12.75" customHeight="1">
      <c r="A192" s="49" t="s">
        <v>39</v>
      </c>
      <c r="B192" s="54" t="s">
        <v>40</v>
      </c>
      <c r="C192" s="49" t="s">
        <v>1268</v>
      </c>
      <c r="D192" s="49" t="s">
        <v>457</v>
      </c>
      <c r="E192" s="55">
        <v>0.48</v>
      </c>
      <c r="F192" s="51" t="s">
        <v>603</v>
      </c>
      <c r="G192" s="52">
        <v>0.3</v>
      </c>
      <c r="H192" s="51"/>
      <c r="I192" s="51"/>
      <c r="J192" s="51" t="s">
        <v>525</v>
      </c>
      <c r="K192" s="53"/>
      <c r="L192" s="54" t="s">
        <v>525</v>
      </c>
      <c r="M192" s="49" t="s">
        <v>444</v>
      </c>
      <c r="N192" s="49" t="s">
        <v>525</v>
      </c>
      <c r="O192" s="49" t="s">
        <v>444</v>
      </c>
      <c r="P192" s="53"/>
    </row>
    <row r="193" spans="1:16" ht="12.75" customHeight="1">
      <c r="A193" s="49" t="s">
        <v>39</v>
      </c>
      <c r="B193" s="54" t="s">
        <v>40</v>
      </c>
      <c r="C193" s="49" t="s">
        <v>1269</v>
      </c>
      <c r="D193" s="49" t="s">
        <v>457</v>
      </c>
      <c r="E193" s="55">
        <v>0.49</v>
      </c>
      <c r="F193" s="51" t="s">
        <v>603</v>
      </c>
      <c r="G193" s="52">
        <v>0.28000000000000003</v>
      </c>
      <c r="H193" s="51"/>
      <c r="I193" s="51"/>
      <c r="J193" s="51" t="s">
        <v>525</v>
      </c>
      <c r="K193" s="53"/>
      <c r="L193" s="54" t="s">
        <v>525</v>
      </c>
      <c r="M193" s="49" t="s">
        <v>445</v>
      </c>
      <c r="N193" s="49" t="s">
        <v>525</v>
      </c>
      <c r="O193" s="49" t="s">
        <v>444</v>
      </c>
      <c r="P193" s="53"/>
    </row>
    <row r="194" spans="1:16" ht="12.75" customHeight="1">
      <c r="A194" s="49" t="s">
        <v>39</v>
      </c>
      <c r="B194" s="54" t="s">
        <v>40</v>
      </c>
      <c r="C194" s="49" t="s">
        <v>1270</v>
      </c>
      <c r="D194" s="49" t="s">
        <v>576</v>
      </c>
      <c r="E194" s="55">
        <v>0.64</v>
      </c>
      <c r="F194" s="51" t="s">
        <v>603</v>
      </c>
      <c r="G194" s="52">
        <v>0.27</v>
      </c>
      <c r="H194" s="51"/>
      <c r="I194" s="51"/>
      <c r="J194" s="51" t="s">
        <v>583</v>
      </c>
      <c r="K194" s="53"/>
      <c r="L194" s="54" t="s">
        <v>525</v>
      </c>
      <c r="M194" s="53"/>
      <c r="N194" s="49" t="s">
        <v>525</v>
      </c>
      <c r="O194" s="53"/>
      <c r="P194" s="53"/>
    </row>
    <row r="195" spans="1:16" ht="12.75" customHeight="1">
      <c r="A195" s="49" t="s">
        <v>39</v>
      </c>
      <c r="B195" s="54" t="s">
        <v>40</v>
      </c>
      <c r="C195" s="49" t="s">
        <v>1271</v>
      </c>
      <c r="D195" s="49" t="s">
        <v>576</v>
      </c>
      <c r="E195" s="55">
        <v>0.42</v>
      </c>
      <c r="F195" s="51" t="s">
        <v>603</v>
      </c>
      <c r="G195" s="52">
        <v>0.46</v>
      </c>
      <c r="H195" s="51"/>
      <c r="I195" s="51"/>
      <c r="J195" s="51" t="s">
        <v>525</v>
      </c>
      <c r="K195" s="51" t="s">
        <v>444</v>
      </c>
      <c r="L195" s="54" t="s">
        <v>525</v>
      </c>
      <c r="M195" s="53"/>
      <c r="N195" s="49" t="s">
        <v>525</v>
      </c>
      <c r="O195" s="53"/>
      <c r="P195" s="53"/>
    </row>
    <row r="196" spans="1:16" ht="12.75" customHeight="1">
      <c r="A196" s="49" t="s">
        <v>39</v>
      </c>
      <c r="B196" s="54" t="s">
        <v>40</v>
      </c>
      <c r="C196" s="49" t="s">
        <v>1271</v>
      </c>
      <c r="D196" s="49" t="s">
        <v>576</v>
      </c>
      <c r="E196" s="55">
        <v>0.64</v>
      </c>
      <c r="F196" s="51" t="s">
        <v>603</v>
      </c>
      <c r="G196" s="52">
        <v>0.27</v>
      </c>
      <c r="H196" s="51"/>
      <c r="I196" s="51"/>
      <c r="J196" s="51" t="s">
        <v>583</v>
      </c>
      <c r="K196" s="53"/>
      <c r="L196" s="54" t="s">
        <v>525</v>
      </c>
      <c r="M196" s="53"/>
      <c r="N196" s="49" t="s">
        <v>525</v>
      </c>
      <c r="O196" s="53"/>
      <c r="P196" s="53"/>
    </row>
    <row r="197" spans="1:16" ht="12.75" customHeight="1">
      <c r="A197" s="49" t="s">
        <v>39</v>
      </c>
      <c r="B197" s="54" t="s">
        <v>40</v>
      </c>
      <c r="C197" s="49" t="s">
        <v>1272</v>
      </c>
      <c r="D197" s="49" t="s">
        <v>457</v>
      </c>
      <c r="E197" s="55">
        <v>0.49</v>
      </c>
      <c r="F197" s="51" t="s">
        <v>603</v>
      </c>
      <c r="G197" s="52">
        <v>0.21</v>
      </c>
      <c r="H197" s="51" t="s">
        <v>1251</v>
      </c>
      <c r="I197" s="52">
        <v>0.18</v>
      </c>
      <c r="J197" s="51" t="s">
        <v>525</v>
      </c>
      <c r="K197" s="53"/>
      <c r="L197" s="54" t="s">
        <v>535</v>
      </c>
      <c r="M197" s="53"/>
      <c r="N197" s="49" t="s">
        <v>525</v>
      </c>
      <c r="O197" s="49" t="s">
        <v>535</v>
      </c>
      <c r="P197" s="53"/>
    </row>
    <row r="198" spans="1:16" ht="12.75" customHeight="1">
      <c r="A198" s="49" t="s">
        <v>39</v>
      </c>
      <c r="B198" s="54" t="s">
        <v>40</v>
      </c>
      <c r="C198" s="49" t="s">
        <v>1273</v>
      </c>
      <c r="D198" s="49" t="s">
        <v>457</v>
      </c>
      <c r="E198" s="55">
        <v>0.01</v>
      </c>
      <c r="F198" s="51" t="s">
        <v>1251</v>
      </c>
      <c r="G198" s="52">
        <v>0.74</v>
      </c>
      <c r="H198" s="51"/>
      <c r="I198" s="51"/>
      <c r="J198" s="51" t="s">
        <v>613</v>
      </c>
      <c r="K198" s="53"/>
      <c r="L198" s="54" t="s">
        <v>538</v>
      </c>
      <c r="M198" s="53"/>
      <c r="N198" s="49" t="s">
        <v>613</v>
      </c>
      <c r="O198" s="53"/>
      <c r="P198" s="53"/>
    </row>
    <row r="199" spans="1:16" ht="12.75" customHeight="1">
      <c r="A199" s="49" t="s">
        <v>39</v>
      </c>
      <c r="B199" s="54" t="s">
        <v>40</v>
      </c>
      <c r="C199" s="49" t="s">
        <v>1274</v>
      </c>
      <c r="D199" s="49" t="s">
        <v>457</v>
      </c>
      <c r="E199" s="53"/>
      <c r="F199" s="51"/>
      <c r="G199" s="51"/>
      <c r="H199" s="51"/>
      <c r="I199" s="51"/>
      <c r="J199" s="53"/>
      <c r="K199" s="53"/>
      <c r="L199" s="53"/>
      <c r="M199" s="53"/>
      <c r="N199" s="53"/>
      <c r="O199" s="53"/>
      <c r="P199" s="53"/>
    </row>
    <row r="200" spans="1:16" ht="12.75" customHeight="1">
      <c r="A200" s="49" t="s">
        <v>39</v>
      </c>
      <c r="B200" s="54" t="s">
        <v>40</v>
      </c>
      <c r="C200" s="49" t="s">
        <v>1275</v>
      </c>
      <c r="D200" s="49" t="s">
        <v>457</v>
      </c>
      <c r="E200" s="53"/>
      <c r="F200" s="51"/>
      <c r="G200" s="51"/>
      <c r="H200" s="51"/>
      <c r="I200" s="51"/>
      <c r="J200" s="53"/>
      <c r="K200" s="53"/>
      <c r="L200" s="53"/>
      <c r="M200" s="53"/>
      <c r="N200" s="53"/>
      <c r="O200" s="53"/>
      <c r="P200" s="53"/>
    </row>
    <row r="201" spans="1:16" ht="12.75" customHeight="1">
      <c r="A201" s="49" t="s">
        <v>39</v>
      </c>
      <c r="B201" s="54" t="s">
        <v>40</v>
      </c>
      <c r="C201" s="49" t="s">
        <v>1276</v>
      </c>
      <c r="D201" s="49" t="s">
        <v>442</v>
      </c>
      <c r="E201" s="55">
        <v>0.41</v>
      </c>
      <c r="F201" s="51" t="s">
        <v>603</v>
      </c>
      <c r="G201" s="52">
        <v>0.46</v>
      </c>
      <c r="H201" s="51"/>
      <c r="I201" s="51"/>
      <c r="J201" s="51" t="s">
        <v>525</v>
      </c>
      <c r="K201" s="53"/>
      <c r="L201" s="54" t="s">
        <v>525</v>
      </c>
      <c r="M201" s="53"/>
      <c r="N201" s="49" t="s">
        <v>525</v>
      </c>
      <c r="O201" s="53"/>
      <c r="P201" s="53"/>
    </row>
    <row r="202" spans="1:16" ht="12.75" customHeight="1">
      <c r="A202" s="49" t="s">
        <v>39</v>
      </c>
      <c r="B202" s="54" t="s">
        <v>40</v>
      </c>
      <c r="C202" s="49" t="s">
        <v>604</v>
      </c>
      <c r="D202" s="49" t="s">
        <v>442</v>
      </c>
      <c r="E202" s="55">
        <v>0.54</v>
      </c>
      <c r="F202" s="51" t="s">
        <v>603</v>
      </c>
      <c r="G202" s="52">
        <v>0.22</v>
      </c>
      <c r="H202" s="51"/>
      <c r="I202" s="51"/>
      <c r="J202" s="51" t="s">
        <v>525</v>
      </c>
      <c r="K202" s="53"/>
      <c r="L202" s="54" t="s">
        <v>444</v>
      </c>
      <c r="M202" s="53"/>
      <c r="N202" s="49" t="s">
        <v>525</v>
      </c>
      <c r="O202" s="53"/>
      <c r="P202" s="53"/>
    </row>
    <row r="203" spans="1:16" ht="12.75" customHeight="1">
      <c r="A203" s="49" t="s">
        <v>39</v>
      </c>
      <c r="B203" s="54" t="s">
        <v>40</v>
      </c>
      <c r="C203" s="49" t="s">
        <v>1277</v>
      </c>
      <c r="D203" s="49" t="s">
        <v>442</v>
      </c>
      <c r="E203" s="55">
        <v>0.14000000000000001</v>
      </c>
      <c r="F203" s="51" t="s">
        <v>603</v>
      </c>
      <c r="G203" s="52">
        <v>0.54</v>
      </c>
      <c r="H203" s="51"/>
      <c r="I203" s="51"/>
      <c r="J203" s="51" t="s">
        <v>444</v>
      </c>
      <c r="K203" s="53"/>
      <c r="L203" s="54" t="s">
        <v>535</v>
      </c>
      <c r="M203" s="53"/>
      <c r="N203" s="49" t="s">
        <v>525</v>
      </c>
      <c r="O203" s="53"/>
      <c r="P203" s="53"/>
    </row>
    <row r="204" spans="1:16" ht="12.75" customHeight="1">
      <c r="A204" s="49" t="s">
        <v>39</v>
      </c>
      <c r="B204" s="54" t="s">
        <v>40</v>
      </c>
      <c r="C204" s="49" t="s">
        <v>1278</v>
      </c>
      <c r="D204" s="49" t="s">
        <v>442</v>
      </c>
      <c r="E204" s="55">
        <v>0.09</v>
      </c>
      <c r="F204" s="51" t="s">
        <v>1251</v>
      </c>
      <c r="G204" s="52">
        <v>0.7</v>
      </c>
      <c r="H204" s="51"/>
      <c r="I204" s="51"/>
      <c r="J204" s="51" t="s">
        <v>613</v>
      </c>
      <c r="K204" s="53"/>
      <c r="L204" s="54" t="s">
        <v>613</v>
      </c>
      <c r="M204" s="53"/>
      <c r="N204" s="49" t="s">
        <v>613</v>
      </c>
      <c r="O204" s="53"/>
      <c r="P204" s="53"/>
    </row>
    <row r="205" spans="1:16" ht="12.75" customHeight="1">
      <c r="A205" s="49" t="s">
        <v>39</v>
      </c>
      <c r="B205" s="54" t="s">
        <v>40</v>
      </c>
      <c r="C205" s="49" t="s">
        <v>1279</v>
      </c>
      <c r="D205" s="49" t="s">
        <v>457</v>
      </c>
      <c r="E205" s="55">
        <v>0.68</v>
      </c>
      <c r="F205" s="51"/>
      <c r="G205" s="51"/>
      <c r="H205" s="51"/>
      <c r="I205" s="51"/>
      <c r="J205" s="51" t="s">
        <v>525</v>
      </c>
      <c r="K205" s="53"/>
      <c r="L205" s="54" t="s">
        <v>525</v>
      </c>
      <c r="M205" s="53"/>
      <c r="N205" s="49" t="s">
        <v>525</v>
      </c>
      <c r="O205" s="53"/>
      <c r="P205" s="53"/>
    </row>
    <row r="206" spans="1:16" ht="12.75" customHeight="1">
      <c r="A206" s="49" t="s">
        <v>39</v>
      </c>
      <c r="B206" s="49" t="s">
        <v>42</v>
      </c>
      <c r="C206" s="49" t="s">
        <v>620</v>
      </c>
      <c r="D206" s="49" t="s">
        <v>442</v>
      </c>
      <c r="E206" s="55">
        <v>0.54</v>
      </c>
      <c r="F206" s="51" t="s">
        <v>603</v>
      </c>
      <c r="G206" s="52">
        <v>0.22</v>
      </c>
      <c r="H206" s="51"/>
      <c r="I206" s="51"/>
      <c r="J206" s="51" t="s">
        <v>525</v>
      </c>
      <c r="K206" s="53"/>
      <c r="L206" s="54" t="s">
        <v>525</v>
      </c>
      <c r="M206" s="53"/>
      <c r="N206" s="49" t="s">
        <v>444</v>
      </c>
      <c r="O206" s="49" t="s">
        <v>525</v>
      </c>
      <c r="P206" s="53"/>
    </row>
    <row r="207" spans="1:16" ht="12.75" customHeight="1">
      <c r="A207" s="49" t="s">
        <v>39</v>
      </c>
      <c r="B207" s="49" t="s">
        <v>42</v>
      </c>
      <c r="C207" s="49" t="s">
        <v>621</v>
      </c>
      <c r="D207" s="49" t="s">
        <v>576</v>
      </c>
      <c r="E207" s="55">
        <v>0.56000000000000005</v>
      </c>
      <c r="F207" s="51" t="s">
        <v>603</v>
      </c>
      <c r="G207" s="52">
        <v>0.27</v>
      </c>
      <c r="H207" s="51"/>
      <c r="I207" s="51"/>
      <c r="J207" s="51" t="s">
        <v>525</v>
      </c>
      <c r="K207" s="53"/>
      <c r="L207" s="54" t="s">
        <v>525</v>
      </c>
      <c r="M207" s="49" t="s">
        <v>798</v>
      </c>
      <c r="N207" s="49" t="s">
        <v>525</v>
      </c>
      <c r="O207" s="49" t="s">
        <v>1265</v>
      </c>
      <c r="P207" s="53"/>
    </row>
    <row r="208" spans="1:16" ht="12.75" customHeight="1">
      <c r="A208" s="49" t="s">
        <v>39</v>
      </c>
      <c r="B208" s="49" t="s">
        <v>42</v>
      </c>
      <c r="C208" s="49" t="s">
        <v>1270</v>
      </c>
      <c r="D208" s="49" t="s">
        <v>576</v>
      </c>
      <c r="E208" s="55">
        <v>0.42</v>
      </c>
      <c r="F208" s="51" t="s">
        <v>603</v>
      </c>
      <c r="G208" s="52">
        <v>0.46</v>
      </c>
      <c r="H208" s="51"/>
      <c r="I208" s="51"/>
      <c r="J208" s="51" t="s">
        <v>525</v>
      </c>
      <c r="K208" s="51" t="s">
        <v>444</v>
      </c>
      <c r="L208" s="54" t="s">
        <v>525</v>
      </c>
      <c r="M208" s="53"/>
      <c r="N208" s="49" t="s">
        <v>525</v>
      </c>
      <c r="O208" s="53"/>
      <c r="P208" s="53"/>
    </row>
    <row r="209" spans="1:16" ht="12.75" customHeight="1">
      <c r="A209" s="49" t="s">
        <v>39</v>
      </c>
      <c r="B209" s="49" t="s">
        <v>42</v>
      </c>
      <c r="C209" s="49" t="s">
        <v>241</v>
      </c>
      <c r="D209" s="49" t="s">
        <v>442</v>
      </c>
      <c r="E209" s="55">
        <v>0.37</v>
      </c>
      <c r="F209" s="51" t="s">
        <v>603</v>
      </c>
      <c r="G209" s="52">
        <v>0.41</v>
      </c>
      <c r="H209" s="51"/>
      <c r="I209" s="51"/>
      <c r="J209" s="51" t="s">
        <v>444</v>
      </c>
      <c r="K209" s="53"/>
      <c r="L209" s="54" t="s">
        <v>525</v>
      </c>
      <c r="M209" s="49" t="s">
        <v>445</v>
      </c>
      <c r="N209" s="49" t="s">
        <v>525</v>
      </c>
      <c r="O209" s="53"/>
      <c r="P209" s="53"/>
    </row>
    <row r="210" spans="1:16" ht="12.75" customHeight="1">
      <c r="A210" s="49" t="s">
        <v>39</v>
      </c>
      <c r="B210" s="49" t="s">
        <v>42</v>
      </c>
      <c r="C210" s="49" t="s">
        <v>1280</v>
      </c>
      <c r="D210" s="49" t="s">
        <v>442</v>
      </c>
      <c r="E210" s="55">
        <v>0.41</v>
      </c>
      <c r="F210" s="51" t="s">
        <v>603</v>
      </c>
      <c r="G210" s="52">
        <v>0.46</v>
      </c>
      <c r="H210" s="51"/>
      <c r="I210" s="51"/>
      <c r="J210" s="51" t="s">
        <v>525</v>
      </c>
      <c r="K210" s="53"/>
      <c r="L210" s="54" t="s">
        <v>525</v>
      </c>
      <c r="M210" s="53"/>
      <c r="N210" s="49" t="s">
        <v>525</v>
      </c>
      <c r="O210" s="53"/>
      <c r="P210" s="53"/>
    </row>
    <row r="211" spans="1:16" ht="12.75" customHeight="1">
      <c r="A211" s="49" t="s">
        <v>29</v>
      </c>
      <c r="B211" s="54" t="s">
        <v>30</v>
      </c>
      <c r="C211" s="49" t="s">
        <v>630</v>
      </c>
      <c r="D211" s="49" t="s">
        <v>457</v>
      </c>
      <c r="E211" s="55">
        <v>0.65</v>
      </c>
      <c r="F211" s="51"/>
      <c r="G211" s="51"/>
      <c r="H211" s="51"/>
      <c r="I211" s="51"/>
      <c r="J211" s="51" t="s">
        <v>525</v>
      </c>
      <c r="K211" s="53"/>
      <c r="L211" s="54" t="s">
        <v>525</v>
      </c>
      <c r="M211" s="53"/>
      <c r="N211" s="49" t="s">
        <v>525</v>
      </c>
      <c r="O211" s="53"/>
      <c r="P211" s="53"/>
    </row>
    <row r="212" spans="1:16" ht="12.75" customHeight="1">
      <c r="A212" s="49" t="s">
        <v>29</v>
      </c>
      <c r="B212" s="54" t="s">
        <v>30</v>
      </c>
      <c r="C212" s="49" t="s">
        <v>630</v>
      </c>
      <c r="D212" s="49" t="s">
        <v>457</v>
      </c>
      <c r="E212" s="55">
        <v>0.65</v>
      </c>
      <c r="F212" s="51"/>
      <c r="G212" s="51"/>
      <c r="H212" s="51"/>
      <c r="I212" s="51"/>
      <c r="J212" s="51" t="s">
        <v>525</v>
      </c>
      <c r="K212" s="53"/>
      <c r="L212" s="54" t="s">
        <v>525</v>
      </c>
      <c r="M212" s="53"/>
      <c r="N212" s="49" t="s">
        <v>658</v>
      </c>
      <c r="O212" s="53"/>
      <c r="P212" s="53"/>
    </row>
    <row r="213" spans="1:16" ht="12.75" customHeight="1">
      <c r="A213" s="49" t="s">
        <v>29</v>
      </c>
      <c r="B213" s="54" t="s">
        <v>30</v>
      </c>
      <c r="C213" s="49" t="s">
        <v>630</v>
      </c>
      <c r="D213" s="49" t="s">
        <v>457</v>
      </c>
      <c r="E213" s="55">
        <v>0.65</v>
      </c>
      <c r="F213" s="51"/>
      <c r="G213" s="51"/>
      <c r="H213" s="51"/>
      <c r="I213" s="51"/>
      <c r="J213" s="51" t="s">
        <v>525</v>
      </c>
      <c r="K213" s="53"/>
      <c r="L213" s="54" t="s">
        <v>538</v>
      </c>
      <c r="M213" s="53"/>
      <c r="N213" s="49" t="s">
        <v>538</v>
      </c>
      <c r="O213" s="53"/>
      <c r="P213" s="53"/>
    </row>
    <row r="214" spans="1:16" ht="12.75" customHeight="1">
      <c r="A214" s="49" t="s">
        <v>29</v>
      </c>
      <c r="B214" s="54" t="s">
        <v>30</v>
      </c>
      <c r="C214" s="49" t="s">
        <v>1281</v>
      </c>
      <c r="D214" s="49" t="s">
        <v>457</v>
      </c>
      <c r="E214" s="55">
        <v>0.65</v>
      </c>
      <c r="F214" s="51"/>
      <c r="G214" s="51"/>
      <c r="H214" s="51"/>
      <c r="I214" s="51"/>
      <c r="J214" s="51" t="s">
        <v>525</v>
      </c>
      <c r="K214" s="53"/>
      <c r="L214" s="54" t="s">
        <v>525</v>
      </c>
      <c r="M214" s="53"/>
      <c r="N214" s="49" t="s">
        <v>525</v>
      </c>
      <c r="O214" s="53"/>
      <c r="P214" s="53"/>
    </row>
    <row r="215" spans="1:16" ht="12.75" customHeight="1">
      <c r="A215" s="49" t="s">
        <v>29</v>
      </c>
      <c r="B215" s="54" t="s">
        <v>30</v>
      </c>
      <c r="C215" s="49" t="s">
        <v>1281</v>
      </c>
      <c r="D215" s="49" t="s">
        <v>457</v>
      </c>
      <c r="E215" s="55">
        <v>0.65</v>
      </c>
      <c r="F215" s="51"/>
      <c r="G215" s="51"/>
      <c r="H215" s="51"/>
      <c r="I215" s="51"/>
      <c r="J215" s="51" t="s">
        <v>525</v>
      </c>
      <c r="K215" s="53"/>
      <c r="L215" s="54" t="s">
        <v>525</v>
      </c>
      <c r="M215" s="53"/>
      <c r="N215" s="49" t="s">
        <v>538</v>
      </c>
      <c r="O215" s="53"/>
      <c r="P215" s="53"/>
    </row>
    <row r="216" spans="1:16" ht="12.75" customHeight="1">
      <c r="A216" s="49" t="s">
        <v>29</v>
      </c>
      <c r="B216" s="54" t="s">
        <v>30</v>
      </c>
      <c r="C216" s="49" t="s">
        <v>1282</v>
      </c>
      <c r="D216" s="49" t="s">
        <v>457</v>
      </c>
      <c r="E216" s="53"/>
      <c r="F216" s="51"/>
      <c r="G216" s="51"/>
      <c r="H216" s="51"/>
      <c r="I216" s="51"/>
      <c r="J216" s="53"/>
      <c r="K216" s="53"/>
      <c r="L216" s="53"/>
      <c r="M216" s="53"/>
      <c r="N216" s="53"/>
      <c r="O216" s="53"/>
      <c r="P216" s="53"/>
    </row>
    <row r="217" spans="1:16" ht="12.75" customHeight="1">
      <c r="A217" s="49" t="s">
        <v>29</v>
      </c>
      <c r="B217" s="54" t="s">
        <v>63</v>
      </c>
      <c r="C217" s="49" t="s">
        <v>1283</v>
      </c>
      <c r="D217" s="49" t="s">
        <v>457</v>
      </c>
      <c r="E217" s="55">
        <v>0.2</v>
      </c>
      <c r="F217" s="51" t="s">
        <v>908</v>
      </c>
      <c r="G217" s="52">
        <v>0.7</v>
      </c>
      <c r="H217" s="51"/>
      <c r="I217" s="51"/>
      <c r="J217" s="51" t="s">
        <v>538</v>
      </c>
      <c r="K217" s="53"/>
      <c r="L217" s="54" t="s">
        <v>538</v>
      </c>
      <c r="M217" s="53"/>
      <c r="N217" s="49" t="s">
        <v>525</v>
      </c>
      <c r="O217" s="53"/>
      <c r="P217" s="53"/>
    </row>
    <row r="218" spans="1:16" ht="12.75" customHeight="1">
      <c r="A218" s="49" t="s">
        <v>29</v>
      </c>
      <c r="B218" s="54" t="s">
        <v>63</v>
      </c>
      <c r="C218" s="49" t="s">
        <v>1284</v>
      </c>
      <c r="D218" s="49" t="s">
        <v>457</v>
      </c>
      <c r="E218" s="55">
        <v>0.15</v>
      </c>
      <c r="F218" s="51" t="s">
        <v>908</v>
      </c>
      <c r="G218" s="52">
        <v>0.75</v>
      </c>
      <c r="H218" s="51"/>
      <c r="I218" s="51"/>
      <c r="J218" s="51" t="s">
        <v>538</v>
      </c>
      <c r="K218" s="53"/>
      <c r="L218" s="54" t="s">
        <v>538</v>
      </c>
      <c r="M218" s="53"/>
      <c r="N218" s="49" t="s">
        <v>538</v>
      </c>
      <c r="O218" s="53"/>
      <c r="P218" s="53"/>
    </row>
    <row r="219" spans="1:16" ht="12.75" customHeight="1">
      <c r="A219" s="49" t="s">
        <v>29</v>
      </c>
      <c r="B219" s="54" t="s">
        <v>63</v>
      </c>
      <c r="C219" s="49" t="s">
        <v>1285</v>
      </c>
      <c r="D219" s="49" t="s">
        <v>457</v>
      </c>
      <c r="E219" s="53"/>
      <c r="F219" s="51"/>
      <c r="G219" s="51"/>
      <c r="H219" s="51"/>
      <c r="I219" s="51"/>
      <c r="J219" s="53"/>
      <c r="K219" s="53"/>
      <c r="L219" s="53"/>
      <c r="M219" s="53"/>
      <c r="N219" s="53"/>
      <c r="O219" s="53"/>
      <c r="P219" s="53"/>
    </row>
    <row r="220" spans="1:16" ht="12.75" customHeight="1">
      <c r="A220" s="49" t="s">
        <v>29</v>
      </c>
      <c r="B220" s="54" t="s">
        <v>63</v>
      </c>
      <c r="C220" s="49" t="s">
        <v>1286</v>
      </c>
      <c r="D220" s="49" t="s">
        <v>457</v>
      </c>
      <c r="E220" s="55">
        <v>0.6</v>
      </c>
      <c r="F220" s="51" t="s">
        <v>908</v>
      </c>
      <c r="G220" s="52">
        <v>0.2</v>
      </c>
      <c r="H220" s="51"/>
      <c r="I220" s="51"/>
      <c r="J220" s="51" t="s">
        <v>525</v>
      </c>
      <c r="K220" s="53"/>
      <c r="L220" s="54" t="s">
        <v>525</v>
      </c>
      <c r="M220" s="53"/>
      <c r="N220" s="49" t="s">
        <v>538</v>
      </c>
      <c r="O220" s="53"/>
      <c r="P220" s="53"/>
    </row>
    <row r="221" spans="1:16" ht="12.75" customHeight="1">
      <c r="A221" s="49" t="s">
        <v>29</v>
      </c>
      <c r="B221" s="54" t="s">
        <v>30</v>
      </c>
      <c r="C221" s="49" t="s">
        <v>1287</v>
      </c>
      <c r="D221" s="49" t="s">
        <v>457</v>
      </c>
      <c r="E221" s="55">
        <v>0</v>
      </c>
      <c r="F221" s="51" t="s">
        <v>908</v>
      </c>
      <c r="G221" s="52">
        <v>0.9</v>
      </c>
      <c r="H221" s="51"/>
      <c r="I221" s="51"/>
      <c r="J221" s="51" t="s">
        <v>538</v>
      </c>
      <c r="K221" s="53"/>
      <c r="L221" s="54" t="s">
        <v>538</v>
      </c>
      <c r="M221" s="53"/>
      <c r="N221" s="49" t="s">
        <v>538</v>
      </c>
      <c r="O221" s="53"/>
      <c r="P221" s="53"/>
    </row>
    <row r="222" spans="1:16" ht="12.75" customHeight="1">
      <c r="A222" s="49" t="s">
        <v>29</v>
      </c>
      <c r="B222" s="54" t="s">
        <v>30</v>
      </c>
      <c r="C222" s="49" t="s">
        <v>1287</v>
      </c>
      <c r="D222" s="49" t="s">
        <v>457</v>
      </c>
      <c r="E222" s="55">
        <v>0.05</v>
      </c>
      <c r="F222" s="51" t="s">
        <v>908</v>
      </c>
      <c r="G222" s="52">
        <v>0.85</v>
      </c>
      <c r="H222" s="51"/>
      <c r="I222" s="51"/>
      <c r="J222" s="51" t="s">
        <v>538</v>
      </c>
      <c r="K222" s="53"/>
      <c r="L222" s="54" t="s">
        <v>538</v>
      </c>
      <c r="M222" s="53"/>
      <c r="N222" s="49" t="s">
        <v>538</v>
      </c>
      <c r="O222" s="53"/>
      <c r="P222" s="53"/>
    </row>
    <row r="223" spans="1:16" ht="12.75" customHeight="1">
      <c r="A223" s="49" t="s">
        <v>29</v>
      </c>
      <c r="B223" s="54" t="s">
        <v>63</v>
      </c>
      <c r="C223" s="49" t="s">
        <v>640</v>
      </c>
      <c r="D223" s="49" t="s">
        <v>442</v>
      </c>
      <c r="E223" s="55">
        <v>0.6</v>
      </c>
      <c r="F223" s="51"/>
      <c r="G223" s="51"/>
      <c r="H223" s="51"/>
      <c r="I223" s="51"/>
      <c r="J223" s="51" t="s">
        <v>525</v>
      </c>
      <c r="K223" s="53"/>
      <c r="L223" s="54" t="s">
        <v>525</v>
      </c>
      <c r="M223" s="53"/>
      <c r="N223" s="49" t="s">
        <v>525</v>
      </c>
      <c r="O223" s="53"/>
      <c r="P223" s="53"/>
    </row>
    <row r="224" spans="1:16" ht="12.75" customHeight="1">
      <c r="A224" s="49" t="s">
        <v>29</v>
      </c>
      <c r="B224" s="54" t="s">
        <v>63</v>
      </c>
      <c r="C224" s="49" t="s">
        <v>1288</v>
      </c>
      <c r="D224" s="49" t="s">
        <v>442</v>
      </c>
      <c r="E224" s="55">
        <v>0.6</v>
      </c>
      <c r="F224" s="51"/>
      <c r="G224" s="51"/>
      <c r="H224" s="51"/>
      <c r="I224" s="51"/>
      <c r="J224" s="51" t="s">
        <v>525</v>
      </c>
      <c r="K224" s="53"/>
      <c r="L224" s="54" t="s">
        <v>525</v>
      </c>
      <c r="M224" s="53"/>
      <c r="N224" s="49" t="s">
        <v>525</v>
      </c>
      <c r="O224" s="53"/>
      <c r="P224" s="53"/>
    </row>
    <row r="225" spans="1:16" ht="12.75" customHeight="1">
      <c r="A225" s="49" t="s">
        <v>29</v>
      </c>
      <c r="B225" s="54" t="s">
        <v>63</v>
      </c>
      <c r="C225" s="49" t="s">
        <v>1289</v>
      </c>
      <c r="D225" s="49" t="s">
        <v>442</v>
      </c>
      <c r="E225" s="55">
        <v>0.6</v>
      </c>
      <c r="F225" s="51"/>
      <c r="G225" s="51"/>
      <c r="H225" s="51"/>
      <c r="I225" s="51"/>
      <c r="J225" s="51" t="s">
        <v>525</v>
      </c>
      <c r="K225" s="53"/>
      <c r="L225" s="54" t="s">
        <v>525</v>
      </c>
      <c r="M225" s="53"/>
      <c r="N225" s="49" t="s">
        <v>525</v>
      </c>
      <c r="O225" s="53"/>
      <c r="P225" s="53"/>
    </row>
    <row r="226" spans="1:16" ht="12.75" customHeight="1">
      <c r="A226" s="49" t="s">
        <v>29</v>
      </c>
      <c r="B226" s="54" t="s">
        <v>63</v>
      </c>
      <c r="C226" s="49" t="s">
        <v>1290</v>
      </c>
      <c r="D226" s="49" t="s">
        <v>442</v>
      </c>
      <c r="E226" s="55">
        <v>0.6</v>
      </c>
      <c r="F226" s="51"/>
      <c r="G226" s="51"/>
      <c r="H226" s="51"/>
      <c r="I226" s="51"/>
      <c r="J226" s="51" t="s">
        <v>525</v>
      </c>
      <c r="K226" s="53"/>
      <c r="L226" s="54" t="s">
        <v>525</v>
      </c>
      <c r="M226" s="53"/>
      <c r="N226" s="49" t="s">
        <v>525</v>
      </c>
      <c r="O226" s="53"/>
      <c r="P226" s="53"/>
    </row>
    <row r="227" spans="1:16" ht="12.75" customHeight="1">
      <c r="A227" s="49" t="s">
        <v>29</v>
      </c>
      <c r="B227" s="54" t="s">
        <v>63</v>
      </c>
      <c r="C227" s="49" t="s">
        <v>1291</v>
      </c>
      <c r="D227" s="49" t="s">
        <v>442</v>
      </c>
      <c r="E227" s="55">
        <v>0.7</v>
      </c>
      <c r="F227" s="51"/>
      <c r="G227" s="51"/>
      <c r="H227" s="51"/>
      <c r="I227" s="51"/>
      <c r="J227" s="51" t="s">
        <v>525</v>
      </c>
      <c r="K227" s="53"/>
      <c r="L227" s="54" t="s">
        <v>525</v>
      </c>
      <c r="M227" s="53"/>
      <c r="N227" s="49" t="s">
        <v>525</v>
      </c>
      <c r="O227" s="53"/>
      <c r="P227" s="53"/>
    </row>
    <row r="228" spans="1:16" ht="12.75" customHeight="1">
      <c r="A228" s="49" t="s">
        <v>29</v>
      </c>
      <c r="B228" s="54" t="s">
        <v>63</v>
      </c>
      <c r="C228" s="49" t="s">
        <v>1292</v>
      </c>
      <c r="D228" s="49" t="s">
        <v>442</v>
      </c>
      <c r="E228" s="55">
        <v>0.65</v>
      </c>
      <c r="F228" s="51"/>
      <c r="G228" s="51"/>
      <c r="H228" s="51"/>
      <c r="I228" s="51"/>
      <c r="J228" s="51" t="s">
        <v>525</v>
      </c>
      <c r="K228" s="53"/>
      <c r="L228" s="54" t="s">
        <v>525</v>
      </c>
      <c r="M228" s="53"/>
      <c r="N228" s="49" t="s">
        <v>525</v>
      </c>
      <c r="O228" s="53"/>
      <c r="P228" s="53"/>
    </row>
    <row r="229" spans="1:16" ht="12.75" customHeight="1">
      <c r="A229" s="49" t="s">
        <v>29</v>
      </c>
      <c r="B229" s="54" t="s">
        <v>63</v>
      </c>
      <c r="C229" s="49" t="s">
        <v>1292</v>
      </c>
      <c r="D229" s="49" t="s">
        <v>442</v>
      </c>
      <c r="E229" s="55">
        <v>0.65</v>
      </c>
      <c r="F229" s="51"/>
      <c r="G229" s="51"/>
      <c r="H229" s="51"/>
      <c r="I229" s="51"/>
      <c r="J229" s="51" t="s">
        <v>525</v>
      </c>
      <c r="K229" s="53"/>
      <c r="L229" s="54" t="s">
        <v>538</v>
      </c>
      <c r="M229" s="53"/>
      <c r="N229" s="49" t="s">
        <v>538</v>
      </c>
      <c r="O229" s="53"/>
      <c r="P229" s="53"/>
    </row>
    <row r="230" spans="1:16" ht="12.75" customHeight="1">
      <c r="A230" s="49" t="s">
        <v>29</v>
      </c>
      <c r="B230" s="54" t="s">
        <v>63</v>
      </c>
      <c r="C230" s="49" t="s">
        <v>1293</v>
      </c>
      <c r="D230" s="49" t="s">
        <v>442</v>
      </c>
      <c r="E230" s="55">
        <v>0.75</v>
      </c>
      <c r="F230" s="51"/>
      <c r="G230" s="51"/>
      <c r="H230" s="51"/>
      <c r="I230" s="51"/>
      <c r="J230" s="51" t="s">
        <v>525</v>
      </c>
      <c r="K230" s="53"/>
      <c r="L230" s="54" t="s">
        <v>525</v>
      </c>
      <c r="M230" s="53"/>
      <c r="N230" s="49" t="s">
        <v>525</v>
      </c>
      <c r="O230" s="53"/>
      <c r="P230" s="53"/>
    </row>
    <row r="231" spans="1:16" ht="12.75" customHeight="1">
      <c r="A231" s="49" t="s">
        <v>29</v>
      </c>
      <c r="B231" s="54" t="s">
        <v>30</v>
      </c>
      <c r="C231" s="49" t="s">
        <v>1294</v>
      </c>
      <c r="D231" s="49" t="s">
        <v>442</v>
      </c>
      <c r="E231" s="55">
        <v>0.2</v>
      </c>
      <c r="F231" s="51" t="s">
        <v>603</v>
      </c>
      <c r="G231" s="52">
        <v>0.4</v>
      </c>
      <c r="H231" s="51" t="s">
        <v>908</v>
      </c>
      <c r="I231" s="52">
        <v>0.15</v>
      </c>
      <c r="J231" s="51" t="s">
        <v>444</v>
      </c>
      <c r="K231" s="53"/>
      <c r="L231" s="54" t="s">
        <v>525</v>
      </c>
      <c r="M231" s="53"/>
      <c r="N231" s="49" t="s">
        <v>658</v>
      </c>
      <c r="O231" s="53"/>
      <c r="P231" s="53"/>
    </row>
    <row r="232" spans="1:16" ht="12.75" customHeight="1">
      <c r="A232" s="49" t="s">
        <v>29</v>
      </c>
      <c r="B232" s="49" t="s">
        <v>30</v>
      </c>
      <c r="C232" s="49" t="s">
        <v>1294</v>
      </c>
      <c r="D232" s="49" t="s">
        <v>442</v>
      </c>
      <c r="E232" s="55">
        <v>0.2</v>
      </c>
      <c r="F232" s="51" t="s">
        <v>603</v>
      </c>
      <c r="G232" s="52">
        <v>0.4</v>
      </c>
      <c r="H232" s="51" t="s">
        <v>908</v>
      </c>
      <c r="I232" s="52">
        <v>0.15</v>
      </c>
      <c r="J232" s="51" t="s">
        <v>444</v>
      </c>
      <c r="K232" s="53"/>
      <c r="L232" s="54" t="s">
        <v>525</v>
      </c>
      <c r="M232" s="53"/>
      <c r="N232" s="51" t="s">
        <v>658</v>
      </c>
      <c r="O232" s="53"/>
      <c r="P232" s="53"/>
    </row>
    <row r="233" spans="1:16" ht="12.75" customHeight="1">
      <c r="A233" s="49" t="s">
        <v>29</v>
      </c>
      <c r="B233" s="49" t="s">
        <v>30</v>
      </c>
      <c r="C233" s="49" t="s">
        <v>1295</v>
      </c>
      <c r="D233" s="49" t="s">
        <v>442</v>
      </c>
      <c r="E233" s="55">
        <v>0.2</v>
      </c>
      <c r="F233" s="51" t="s">
        <v>603</v>
      </c>
      <c r="G233" s="52">
        <v>0.35</v>
      </c>
      <c r="H233" s="51" t="s">
        <v>908</v>
      </c>
      <c r="I233" s="52">
        <v>0.2</v>
      </c>
      <c r="J233" s="51" t="s">
        <v>444</v>
      </c>
      <c r="K233" s="53"/>
      <c r="L233" s="54" t="s">
        <v>525</v>
      </c>
      <c r="M233" s="53"/>
      <c r="N233" s="51" t="s">
        <v>658</v>
      </c>
      <c r="O233" s="53"/>
      <c r="P233" s="53"/>
    </row>
    <row r="234" spans="1:16" ht="12.75" customHeight="1">
      <c r="A234" s="49" t="s">
        <v>29</v>
      </c>
      <c r="B234" s="49" t="s">
        <v>30</v>
      </c>
      <c r="C234" s="49" t="s">
        <v>1295</v>
      </c>
      <c r="D234" s="49" t="s">
        <v>442</v>
      </c>
      <c r="E234" s="55">
        <v>0.2</v>
      </c>
      <c r="F234" s="51" t="s">
        <v>603</v>
      </c>
      <c r="G234" s="52">
        <v>0.35</v>
      </c>
      <c r="H234" s="51" t="s">
        <v>908</v>
      </c>
      <c r="I234" s="52">
        <v>0.2</v>
      </c>
      <c r="J234" s="51" t="s">
        <v>444</v>
      </c>
      <c r="K234" s="53"/>
      <c r="L234" s="54" t="s">
        <v>525</v>
      </c>
      <c r="M234" s="53"/>
      <c r="N234" s="51" t="s">
        <v>658</v>
      </c>
      <c r="O234" s="53"/>
      <c r="P234" s="53"/>
    </row>
    <row r="235" spans="1:16" ht="12.75" customHeight="1">
      <c r="A235" s="49" t="s">
        <v>29</v>
      </c>
      <c r="B235" s="49" t="s">
        <v>30</v>
      </c>
      <c r="C235" s="49" t="s">
        <v>1296</v>
      </c>
      <c r="D235" s="49" t="s">
        <v>457</v>
      </c>
      <c r="E235" s="55">
        <v>0.2</v>
      </c>
      <c r="F235" s="51" t="s">
        <v>603</v>
      </c>
      <c r="G235" s="52">
        <v>0.45</v>
      </c>
      <c r="H235" s="51" t="s">
        <v>908</v>
      </c>
      <c r="I235" s="52">
        <v>0.25</v>
      </c>
      <c r="J235" s="51" t="s">
        <v>444</v>
      </c>
      <c r="K235" s="53"/>
      <c r="L235" s="54" t="s">
        <v>538</v>
      </c>
      <c r="M235" s="53"/>
      <c r="N235" s="51" t="s">
        <v>715</v>
      </c>
      <c r="O235" s="53"/>
      <c r="P235" s="53"/>
    </row>
    <row r="236" spans="1:16" ht="12.75" customHeight="1">
      <c r="A236" s="49" t="s">
        <v>29</v>
      </c>
      <c r="B236" s="49" t="s">
        <v>30</v>
      </c>
      <c r="C236" s="49" t="s">
        <v>1296</v>
      </c>
      <c r="D236" s="49" t="s">
        <v>457</v>
      </c>
      <c r="E236" s="55">
        <v>0.2</v>
      </c>
      <c r="F236" s="51" t="s">
        <v>908</v>
      </c>
      <c r="G236" s="52">
        <v>0.15</v>
      </c>
      <c r="H236" s="51"/>
      <c r="I236" s="51"/>
      <c r="J236" s="51" t="s">
        <v>525</v>
      </c>
      <c r="K236" s="53"/>
      <c r="L236" s="54" t="s">
        <v>538</v>
      </c>
      <c r="M236" s="53"/>
      <c r="N236" s="51" t="s">
        <v>538</v>
      </c>
      <c r="O236" s="53"/>
      <c r="P236" s="53"/>
    </row>
    <row r="237" spans="1:16" ht="12.75" customHeight="1">
      <c r="A237" s="49" t="s">
        <v>29</v>
      </c>
      <c r="B237" s="49" t="s">
        <v>30</v>
      </c>
      <c r="C237" s="49" t="s">
        <v>1297</v>
      </c>
      <c r="D237" s="49" t="s">
        <v>457</v>
      </c>
      <c r="E237" s="55">
        <v>0.45</v>
      </c>
      <c r="F237" s="51" t="s">
        <v>908</v>
      </c>
      <c r="G237" s="52">
        <v>0.35</v>
      </c>
      <c r="H237" s="51"/>
      <c r="I237" s="51"/>
      <c r="J237" s="51" t="s">
        <v>525</v>
      </c>
      <c r="K237" s="53"/>
      <c r="L237" s="54" t="s">
        <v>538</v>
      </c>
      <c r="M237" s="53"/>
      <c r="N237" s="51" t="s">
        <v>538</v>
      </c>
      <c r="O237" s="53"/>
      <c r="P237" s="53"/>
    </row>
    <row r="238" spans="1:16" ht="12.75" customHeight="1">
      <c r="A238" s="49" t="s">
        <v>29</v>
      </c>
      <c r="B238" s="49" t="s">
        <v>63</v>
      </c>
      <c r="C238" s="49" t="s">
        <v>1298</v>
      </c>
      <c r="D238" s="49" t="s">
        <v>442</v>
      </c>
      <c r="E238" s="55">
        <v>0.6</v>
      </c>
      <c r="F238" s="51"/>
      <c r="G238" s="51"/>
      <c r="H238" s="51"/>
      <c r="I238" s="51"/>
      <c r="J238" s="51" t="s">
        <v>525</v>
      </c>
      <c r="K238" s="53"/>
      <c r="L238" s="54" t="s">
        <v>525</v>
      </c>
      <c r="M238" s="53"/>
      <c r="N238" s="51" t="s">
        <v>525</v>
      </c>
      <c r="O238" s="53"/>
      <c r="P238" s="53"/>
    </row>
    <row r="239" spans="1:16" ht="12.75" customHeight="1">
      <c r="A239" s="49" t="s">
        <v>29</v>
      </c>
      <c r="B239" s="49" t="s">
        <v>63</v>
      </c>
      <c r="C239" s="49" t="s">
        <v>1289</v>
      </c>
      <c r="D239" s="49" t="s">
        <v>442</v>
      </c>
      <c r="E239" s="55">
        <v>0.6</v>
      </c>
      <c r="F239" s="51"/>
      <c r="G239" s="51"/>
      <c r="H239" s="51"/>
      <c r="I239" s="51"/>
      <c r="J239" s="51" t="s">
        <v>525</v>
      </c>
      <c r="K239" s="53"/>
      <c r="L239" s="54" t="s">
        <v>525</v>
      </c>
      <c r="M239" s="53"/>
      <c r="N239" s="51" t="s">
        <v>525</v>
      </c>
      <c r="O239" s="53"/>
      <c r="P239" s="53"/>
    </row>
    <row r="240" spans="1:16" ht="12.75" customHeight="1">
      <c r="A240" s="49" t="s">
        <v>29</v>
      </c>
      <c r="B240" s="49" t="s">
        <v>63</v>
      </c>
      <c r="C240" s="49" t="s">
        <v>1299</v>
      </c>
      <c r="D240" s="49" t="s">
        <v>442</v>
      </c>
      <c r="E240" s="55">
        <v>0.6</v>
      </c>
      <c r="F240" s="51"/>
      <c r="G240" s="51"/>
      <c r="H240" s="51"/>
      <c r="I240" s="51"/>
      <c r="J240" s="51" t="s">
        <v>525</v>
      </c>
      <c r="K240" s="53"/>
      <c r="L240" s="54" t="s">
        <v>525</v>
      </c>
      <c r="M240" s="53"/>
      <c r="N240" s="51" t="s">
        <v>525</v>
      </c>
      <c r="O240" s="53"/>
      <c r="P240" s="53"/>
    </row>
    <row r="241" spans="1:16" ht="12.75" customHeight="1">
      <c r="A241" s="49" t="s">
        <v>29</v>
      </c>
      <c r="B241" s="49" t="s">
        <v>63</v>
      </c>
      <c r="C241" s="49" t="s">
        <v>640</v>
      </c>
      <c r="D241" s="49" t="s">
        <v>442</v>
      </c>
      <c r="E241" s="55">
        <v>0.6</v>
      </c>
      <c r="F241" s="51"/>
      <c r="G241" s="51"/>
      <c r="H241" s="51"/>
      <c r="I241" s="51"/>
      <c r="J241" s="51" t="s">
        <v>525</v>
      </c>
      <c r="K241" s="53"/>
      <c r="L241" s="54" t="s">
        <v>525</v>
      </c>
      <c r="M241" s="53"/>
      <c r="N241" s="51" t="s">
        <v>525</v>
      </c>
      <c r="O241" s="53"/>
      <c r="P241" s="53"/>
    </row>
    <row r="242" spans="1:16" ht="12.75" customHeight="1">
      <c r="A242" s="49" t="s">
        <v>29</v>
      </c>
      <c r="B242" s="49" t="s">
        <v>30</v>
      </c>
      <c r="C242" s="49" t="s">
        <v>1300</v>
      </c>
      <c r="D242" s="49" t="s">
        <v>576</v>
      </c>
      <c r="E242" s="55">
        <v>0.7</v>
      </c>
      <c r="F242" s="51"/>
      <c r="G242" s="51"/>
      <c r="H242" s="51"/>
      <c r="I242" s="51"/>
      <c r="J242" s="51" t="s">
        <v>525</v>
      </c>
      <c r="K242" s="53"/>
      <c r="L242" s="54" t="s">
        <v>525</v>
      </c>
      <c r="M242" s="53"/>
      <c r="N242" s="51" t="s">
        <v>525</v>
      </c>
      <c r="O242" s="53"/>
      <c r="P242" s="53"/>
    </row>
    <row r="243" spans="1:16" ht="12.75" customHeight="1">
      <c r="A243" s="49" t="s">
        <v>29</v>
      </c>
      <c r="B243" s="49" t="s">
        <v>30</v>
      </c>
      <c r="C243" s="49" t="s">
        <v>1301</v>
      </c>
      <c r="D243" s="49" t="s">
        <v>576</v>
      </c>
      <c r="E243" s="55">
        <v>0.7</v>
      </c>
      <c r="F243" s="51"/>
      <c r="G243" s="51"/>
      <c r="H243" s="51"/>
      <c r="I243" s="51"/>
      <c r="J243" s="51" t="s">
        <v>525</v>
      </c>
      <c r="K243" s="53"/>
      <c r="L243" s="54" t="s">
        <v>525</v>
      </c>
      <c r="M243" s="53"/>
      <c r="N243" s="51" t="s">
        <v>525</v>
      </c>
      <c r="O243" s="53"/>
      <c r="P243" s="53"/>
    </row>
    <row r="244" spans="1:16" ht="12.75" customHeight="1">
      <c r="A244" s="49" t="s">
        <v>29</v>
      </c>
      <c r="B244" s="49" t="s">
        <v>30</v>
      </c>
      <c r="C244" s="49" t="s">
        <v>646</v>
      </c>
      <c r="D244" s="49" t="s">
        <v>442</v>
      </c>
      <c r="E244" s="55">
        <v>0.7</v>
      </c>
      <c r="F244" s="51"/>
      <c r="G244" s="51"/>
      <c r="H244" s="51"/>
      <c r="I244" s="51"/>
      <c r="J244" s="53"/>
      <c r="K244" s="53"/>
      <c r="L244" s="53"/>
      <c r="M244" s="53"/>
      <c r="N244" s="53"/>
      <c r="O244" s="53"/>
      <c r="P244" s="53"/>
    </row>
    <row r="245" spans="1:16" ht="12.75" customHeight="1">
      <c r="A245" s="49" t="s">
        <v>29</v>
      </c>
      <c r="B245" s="49" t="s">
        <v>30</v>
      </c>
      <c r="C245" s="49" t="s">
        <v>648</v>
      </c>
      <c r="D245" s="49" t="s">
        <v>442</v>
      </c>
      <c r="E245" s="55">
        <v>0.65</v>
      </c>
      <c r="F245" s="51"/>
      <c r="G245" s="51"/>
      <c r="H245" s="51"/>
      <c r="I245" s="51"/>
      <c r="J245" s="53"/>
      <c r="K245" s="53"/>
      <c r="L245" s="53"/>
      <c r="M245" s="53"/>
      <c r="N245" s="53"/>
      <c r="O245" s="53"/>
      <c r="P245" s="53"/>
    </row>
    <row r="246" spans="1:16" ht="12.75" customHeight="1">
      <c r="A246" s="49" t="s">
        <v>29</v>
      </c>
      <c r="B246" s="49" t="s">
        <v>30</v>
      </c>
      <c r="C246" s="49" t="s">
        <v>1302</v>
      </c>
      <c r="D246" s="49" t="s">
        <v>442</v>
      </c>
      <c r="E246" s="55">
        <v>0.7</v>
      </c>
      <c r="F246" s="51"/>
      <c r="G246" s="51"/>
      <c r="H246" s="51"/>
      <c r="I246" s="51"/>
      <c r="J246" s="51" t="s">
        <v>525</v>
      </c>
      <c r="K246" s="53"/>
      <c r="L246" s="54" t="s">
        <v>525</v>
      </c>
      <c r="M246" s="53"/>
      <c r="N246" s="51" t="s">
        <v>525</v>
      </c>
      <c r="O246" s="53"/>
      <c r="P246" s="53"/>
    </row>
    <row r="247" spans="1:16" ht="12.75" customHeight="1">
      <c r="A247" s="49" t="s">
        <v>29</v>
      </c>
      <c r="B247" s="49" t="s">
        <v>30</v>
      </c>
      <c r="C247" s="49" t="s">
        <v>31</v>
      </c>
      <c r="D247" s="49" t="s">
        <v>442</v>
      </c>
      <c r="E247" s="55">
        <v>0.7</v>
      </c>
      <c r="F247" s="51"/>
      <c r="G247" s="51"/>
      <c r="H247" s="51"/>
      <c r="I247" s="51"/>
      <c r="J247" s="51" t="s">
        <v>525</v>
      </c>
      <c r="K247" s="53"/>
      <c r="L247" s="54" t="s">
        <v>525</v>
      </c>
      <c r="M247" s="53"/>
      <c r="N247" s="51" t="s">
        <v>525</v>
      </c>
      <c r="O247" s="53"/>
      <c r="P247" s="53"/>
    </row>
    <row r="248" spans="1:16" ht="12.75" customHeight="1">
      <c r="A248" s="49" t="s">
        <v>29</v>
      </c>
      <c r="B248" s="49" t="s">
        <v>30</v>
      </c>
      <c r="C248" s="49" t="s">
        <v>636</v>
      </c>
      <c r="D248" s="49" t="s">
        <v>442</v>
      </c>
      <c r="E248" s="55">
        <v>0.7</v>
      </c>
      <c r="F248" s="51"/>
      <c r="G248" s="51"/>
      <c r="H248" s="51"/>
      <c r="I248" s="51"/>
      <c r="J248" s="51" t="s">
        <v>525</v>
      </c>
      <c r="K248" s="53"/>
      <c r="L248" s="54" t="s">
        <v>525</v>
      </c>
      <c r="M248" s="53"/>
      <c r="N248" s="51" t="s">
        <v>525</v>
      </c>
      <c r="O248" s="53"/>
      <c r="P248" s="53"/>
    </row>
    <row r="249" spans="1:16" ht="12.75" customHeight="1">
      <c r="A249" s="49" t="s">
        <v>29</v>
      </c>
      <c r="B249" s="56" t="s">
        <v>63</v>
      </c>
      <c r="C249" s="56" t="s">
        <v>1303</v>
      </c>
      <c r="D249" s="56" t="s">
        <v>457</v>
      </c>
      <c r="E249" s="55">
        <v>0.4</v>
      </c>
      <c r="F249" s="51" t="s">
        <v>908</v>
      </c>
      <c r="G249" s="52">
        <v>0.3</v>
      </c>
      <c r="H249" s="51" t="s">
        <v>1067</v>
      </c>
      <c r="I249" s="52">
        <v>0.15</v>
      </c>
      <c r="J249" s="60" t="s">
        <v>525</v>
      </c>
      <c r="K249" s="58"/>
      <c r="L249" s="57" t="s">
        <v>538</v>
      </c>
      <c r="M249" s="58"/>
      <c r="N249" s="60" t="s">
        <v>538</v>
      </c>
      <c r="O249" s="58"/>
      <c r="P249" s="58"/>
    </row>
    <row r="250" spans="1:16" ht="12.75" customHeight="1">
      <c r="A250" s="49" t="s">
        <v>29</v>
      </c>
      <c r="B250" s="56" t="s">
        <v>63</v>
      </c>
      <c r="C250" s="56" t="s">
        <v>642</v>
      </c>
      <c r="D250" s="56" t="s">
        <v>457</v>
      </c>
      <c r="E250" s="55">
        <v>0.65</v>
      </c>
      <c r="F250" s="51"/>
      <c r="G250" s="51"/>
      <c r="H250" s="51"/>
      <c r="I250" s="51"/>
      <c r="J250" s="60" t="s">
        <v>525</v>
      </c>
      <c r="K250" s="58"/>
      <c r="L250" s="57" t="s">
        <v>525</v>
      </c>
      <c r="M250" s="58"/>
      <c r="N250" s="60" t="s">
        <v>525</v>
      </c>
      <c r="O250" s="58"/>
      <c r="P250" s="58"/>
    </row>
    <row r="251" spans="1:16" ht="12.75" customHeight="1">
      <c r="A251" s="49" t="s">
        <v>29</v>
      </c>
      <c r="B251" s="56" t="s">
        <v>63</v>
      </c>
      <c r="C251" s="56" t="s">
        <v>1304</v>
      </c>
      <c r="D251" s="56" t="s">
        <v>457</v>
      </c>
      <c r="E251" s="55">
        <v>0.6</v>
      </c>
      <c r="F251" s="51"/>
      <c r="G251" s="51"/>
      <c r="H251" s="51"/>
      <c r="I251" s="51"/>
      <c r="J251" s="60" t="s">
        <v>525</v>
      </c>
      <c r="K251" s="58"/>
      <c r="L251" s="57" t="s">
        <v>525</v>
      </c>
      <c r="M251" s="58"/>
      <c r="N251" s="60" t="s">
        <v>525</v>
      </c>
      <c r="O251" s="58"/>
      <c r="P251" s="58"/>
    </row>
    <row r="252" spans="1:16" ht="12.75" customHeight="1">
      <c r="A252" s="49" t="s">
        <v>29</v>
      </c>
      <c r="B252" s="56" t="s">
        <v>63</v>
      </c>
      <c r="C252" s="56" t="s">
        <v>1305</v>
      </c>
      <c r="D252" s="56" t="s">
        <v>457</v>
      </c>
      <c r="E252" s="55">
        <v>0.6</v>
      </c>
      <c r="F252" s="51" t="s">
        <v>908</v>
      </c>
      <c r="G252" s="52">
        <v>0.15</v>
      </c>
      <c r="H252" s="51"/>
      <c r="I252" s="51"/>
      <c r="J252" s="60" t="s">
        <v>525</v>
      </c>
      <c r="K252" s="58"/>
      <c r="L252" s="57" t="s">
        <v>525</v>
      </c>
      <c r="M252" s="58"/>
      <c r="N252" s="60" t="s">
        <v>538</v>
      </c>
      <c r="O252" s="58"/>
      <c r="P252" s="58"/>
    </row>
    <row r="253" spans="1:16" ht="12.75" customHeight="1">
      <c r="A253" s="49" t="s">
        <v>29</v>
      </c>
      <c r="B253" s="56" t="s">
        <v>63</v>
      </c>
      <c r="C253" s="56" t="s">
        <v>1305</v>
      </c>
      <c r="D253" s="56" t="s">
        <v>457</v>
      </c>
      <c r="E253" s="55">
        <v>0.6</v>
      </c>
      <c r="F253" s="51" t="s">
        <v>908</v>
      </c>
      <c r="G253" s="52">
        <v>0.15</v>
      </c>
      <c r="H253" s="51"/>
      <c r="I253" s="51"/>
      <c r="J253" s="60" t="s">
        <v>525</v>
      </c>
      <c r="K253" s="58"/>
      <c r="L253" s="57" t="s">
        <v>525</v>
      </c>
      <c r="M253" s="58"/>
      <c r="N253" s="60" t="s">
        <v>525</v>
      </c>
      <c r="O253" s="58"/>
      <c r="P253" s="58"/>
    </row>
    <row r="254" spans="1:16" ht="12.75" customHeight="1">
      <c r="A254" s="49" t="s">
        <v>29</v>
      </c>
      <c r="B254" s="56" t="s">
        <v>63</v>
      </c>
      <c r="C254" s="56" t="s">
        <v>1306</v>
      </c>
      <c r="D254" s="56" t="s">
        <v>457</v>
      </c>
      <c r="E254" s="55">
        <v>0.6</v>
      </c>
      <c r="F254" s="51" t="s">
        <v>908</v>
      </c>
      <c r="G254" s="52">
        <v>0.15</v>
      </c>
      <c r="H254" s="51"/>
      <c r="I254" s="51"/>
      <c r="J254" s="60" t="s">
        <v>525</v>
      </c>
      <c r="K254" s="58"/>
      <c r="L254" s="57" t="s">
        <v>525</v>
      </c>
      <c r="M254" s="58"/>
      <c r="N254" s="60" t="s">
        <v>538</v>
      </c>
      <c r="O254" s="58"/>
      <c r="P254" s="58"/>
    </row>
    <row r="255" spans="1:16" ht="12.75" customHeight="1">
      <c r="A255" s="49" t="s">
        <v>29</v>
      </c>
      <c r="B255" s="56" t="s">
        <v>63</v>
      </c>
      <c r="C255" s="56" t="s">
        <v>1306</v>
      </c>
      <c r="D255" s="56" t="s">
        <v>457</v>
      </c>
      <c r="E255" s="55">
        <v>0.6</v>
      </c>
      <c r="F255" s="51" t="s">
        <v>908</v>
      </c>
      <c r="G255" s="52">
        <v>0.15</v>
      </c>
      <c r="H255" s="51"/>
      <c r="I255" s="51"/>
      <c r="J255" s="60" t="s">
        <v>525</v>
      </c>
      <c r="K255" s="58"/>
      <c r="L255" s="57" t="s">
        <v>525</v>
      </c>
      <c r="M255" s="58"/>
      <c r="N255" s="60" t="s">
        <v>525</v>
      </c>
      <c r="O255" s="58"/>
      <c r="P255" s="58"/>
    </row>
    <row r="256" spans="1:16" ht="12.75" customHeight="1">
      <c r="A256" s="49" t="s">
        <v>29</v>
      </c>
      <c r="B256" s="56" t="s">
        <v>30</v>
      </c>
      <c r="C256" s="56" t="s">
        <v>1307</v>
      </c>
      <c r="D256" s="56" t="s">
        <v>442</v>
      </c>
      <c r="E256" s="55">
        <v>0.65</v>
      </c>
      <c r="F256" s="51"/>
      <c r="G256" s="51"/>
      <c r="H256" s="51"/>
      <c r="I256" s="51"/>
      <c r="J256" s="60" t="s">
        <v>525</v>
      </c>
      <c r="K256" s="58"/>
      <c r="L256" s="57" t="s">
        <v>525</v>
      </c>
      <c r="M256" s="58"/>
      <c r="N256" s="60" t="s">
        <v>525</v>
      </c>
      <c r="O256" s="58"/>
      <c r="P256" s="58"/>
    </row>
    <row r="257" spans="1:16" ht="12.75" customHeight="1">
      <c r="A257" s="49" t="s">
        <v>29</v>
      </c>
      <c r="B257" s="56" t="s">
        <v>30</v>
      </c>
      <c r="C257" s="56" t="s">
        <v>1307</v>
      </c>
      <c r="D257" s="56" t="s">
        <v>442</v>
      </c>
      <c r="E257" s="55">
        <v>0.65</v>
      </c>
      <c r="F257" s="51"/>
      <c r="G257" s="51"/>
      <c r="H257" s="51"/>
      <c r="I257" s="51"/>
      <c r="J257" s="60" t="s">
        <v>525</v>
      </c>
      <c r="K257" s="58"/>
      <c r="L257" s="57" t="s">
        <v>525</v>
      </c>
      <c r="M257" s="58"/>
      <c r="N257" s="60" t="s">
        <v>525</v>
      </c>
      <c r="O257" s="58"/>
      <c r="P257" s="58"/>
    </row>
    <row r="258" spans="1:16" ht="12.75" customHeight="1">
      <c r="A258" s="49" t="s">
        <v>29</v>
      </c>
      <c r="B258" s="56" t="s">
        <v>30</v>
      </c>
      <c r="C258" s="56" t="s">
        <v>1307</v>
      </c>
      <c r="D258" s="56" t="s">
        <v>442</v>
      </c>
      <c r="E258" s="55">
        <v>0.65</v>
      </c>
      <c r="F258" s="51"/>
      <c r="G258" s="51"/>
      <c r="H258" s="51"/>
      <c r="I258" s="51"/>
      <c r="J258" s="60" t="s">
        <v>525</v>
      </c>
      <c r="K258" s="58"/>
      <c r="L258" s="57" t="s">
        <v>525</v>
      </c>
      <c r="M258" s="58"/>
      <c r="N258" s="60" t="s">
        <v>525</v>
      </c>
      <c r="O258" s="58"/>
      <c r="P258" s="58"/>
    </row>
    <row r="259" spans="1:16" ht="12.75" customHeight="1">
      <c r="A259" s="49" t="s">
        <v>29</v>
      </c>
      <c r="B259" s="56" t="s">
        <v>30</v>
      </c>
      <c r="C259" s="56" t="s">
        <v>1307</v>
      </c>
      <c r="D259" s="56" t="s">
        <v>442</v>
      </c>
      <c r="E259" s="55">
        <v>0.65</v>
      </c>
      <c r="F259" s="51"/>
      <c r="G259" s="51"/>
      <c r="H259" s="51"/>
      <c r="I259" s="51"/>
      <c r="J259" s="60" t="s">
        <v>660</v>
      </c>
      <c r="K259" s="58"/>
      <c r="L259" s="57" t="s">
        <v>525</v>
      </c>
      <c r="M259" s="58"/>
      <c r="N259" s="60" t="s">
        <v>525</v>
      </c>
      <c r="O259" s="58"/>
      <c r="P259" s="58"/>
    </row>
    <row r="260" spans="1:16" ht="12.75" customHeight="1">
      <c r="A260" s="49" t="s">
        <v>29</v>
      </c>
      <c r="B260" s="56" t="s">
        <v>30</v>
      </c>
      <c r="C260" s="56" t="s">
        <v>1307</v>
      </c>
      <c r="D260" s="56" t="s">
        <v>442</v>
      </c>
      <c r="E260" s="55">
        <v>0.65</v>
      </c>
      <c r="F260" s="51"/>
      <c r="G260" s="51"/>
      <c r="H260" s="51"/>
      <c r="I260" s="51"/>
      <c r="J260" s="60" t="s">
        <v>660</v>
      </c>
      <c r="K260" s="58"/>
      <c r="L260" s="57" t="s">
        <v>660</v>
      </c>
      <c r="M260" s="58"/>
      <c r="N260" s="60" t="s">
        <v>525</v>
      </c>
      <c r="O260" s="58"/>
      <c r="P260" s="58"/>
    </row>
    <row r="261" spans="1:16" ht="12.75" customHeight="1">
      <c r="A261" s="49" t="s">
        <v>29</v>
      </c>
      <c r="B261" s="56" t="s">
        <v>30</v>
      </c>
      <c r="C261" s="56" t="s">
        <v>1308</v>
      </c>
      <c r="D261" s="56" t="s">
        <v>442</v>
      </c>
      <c r="E261" s="55">
        <v>0.45</v>
      </c>
      <c r="F261" s="51" t="s">
        <v>908</v>
      </c>
      <c r="G261" s="52">
        <v>0.3</v>
      </c>
      <c r="H261" s="51"/>
      <c r="I261" s="51"/>
      <c r="J261" s="60" t="s">
        <v>538</v>
      </c>
      <c r="K261" s="58"/>
      <c r="L261" s="57" t="s">
        <v>538</v>
      </c>
      <c r="M261" s="58"/>
      <c r="N261" s="60" t="s">
        <v>538</v>
      </c>
      <c r="O261" s="58"/>
      <c r="P261" s="58"/>
    </row>
    <row r="262" spans="1:16" ht="12.75" customHeight="1">
      <c r="A262" s="49" t="s">
        <v>29</v>
      </c>
      <c r="B262" s="56" t="s">
        <v>30</v>
      </c>
      <c r="C262" s="56" t="s">
        <v>1308</v>
      </c>
      <c r="D262" s="56" t="s">
        <v>442</v>
      </c>
      <c r="E262" s="55">
        <v>0.45</v>
      </c>
      <c r="F262" s="51" t="s">
        <v>908</v>
      </c>
      <c r="G262" s="52">
        <v>0.3</v>
      </c>
      <c r="H262" s="51"/>
      <c r="I262" s="51"/>
      <c r="J262" s="60" t="s">
        <v>660</v>
      </c>
      <c r="K262" s="58"/>
      <c r="L262" s="57" t="s">
        <v>525</v>
      </c>
      <c r="M262" s="58"/>
      <c r="N262" s="60" t="s">
        <v>525</v>
      </c>
      <c r="O262" s="58"/>
      <c r="P262" s="58"/>
    </row>
    <row r="263" spans="1:16" ht="12.75" customHeight="1">
      <c r="A263" s="49" t="s">
        <v>29</v>
      </c>
      <c r="B263" s="56" t="s">
        <v>30</v>
      </c>
      <c r="C263" s="56" t="s">
        <v>1308</v>
      </c>
      <c r="D263" s="56" t="s">
        <v>442</v>
      </c>
      <c r="E263" s="55">
        <v>0.45</v>
      </c>
      <c r="F263" s="51" t="s">
        <v>908</v>
      </c>
      <c r="G263" s="52">
        <v>0.3</v>
      </c>
      <c r="H263" s="51"/>
      <c r="I263" s="51"/>
      <c r="J263" s="60" t="s">
        <v>660</v>
      </c>
      <c r="K263" s="58"/>
      <c r="L263" s="57" t="s">
        <v>660</v>
      </c>
      <c r="M263" s="58"/>
      <c r="N263" s="60" t="s">
        <v>525</v>
      </c>
      <c r="O263" s="58"/>
      <c r="P263" s="58"/>
    </row>
    <row r="264" spans="1:16" ht="12.75" customHeight="1">
      <c r="A264" s="49" t="s">
        <v>29</v>
      </c>
      <c r="B264" s="56" t="s">
        <v>30</v>
      </c>
      <c r="C264" s="56" t="s">
        <v>1308</v>
      </c>
      <c r="D264" s="56" t="s">
        <v>442</v>
      </c>
      <c r="E264" s="55">
        <v>0.45</v>
      </c>
      <c r="F264" s="51" t="s">
        <v>908</v>
      </c>
      <c r="G264" s="52">
        <v>0.3</v>
      </c>
      <c r="H264" s="51"/>
      <c r="I264" s="51"/>
      <c r="J264" s="60" t="s">
        <v>525</v>
      </c>
      <c r="K264" s="58"/>
      <c r="L264" s="57" t="s">
        <v>525</v>
      </c>
      <c r="M264" s="58"/>
      <c r="N264" s="60" t="s">
        <v>525</v>
      </c>
      <c r="O264" s="58"/>
      <c r="P264" s="58"/>
    </row>
    <row r="265" spans="1:16" ht="12.75" customHeight="1">
      <c r="A265" s="49" t="s">
        <v>29</v>
      </c>
      <c r="B265" s="56" t="s">
        <v>30</v>
      </c>
      <c r="C265" s="56" t="s">
        <v>1308</v>
      </c>
      <c r="D265" s="56" t="s">
        <v>442</v>
      </c>
      <c r="E265" s="55">
        <v>0.45</v>
      </c>
      <c r="F265" s="51" t="s">
        <v>908</v>
      </c>
      <c r="G265" s="52">
        <v>0.3</v>
      </c>
      <c r="H265" s="51"/>
      <c r="I265" s="51"/>
      <c r="J265" s="60" t="s">
        <v>525</v>
      </c>
      <c r="K265" s="58"/>
      <c r="L265" s="57" t="s">
        <v>525</v>
      </c>
      <c r="M265" s="58"/>
      <c r="N265" s="60" t="s">
        <v>525</v>
      </c>
      <c r="O265" s="58"/>
      <c r="P265" s="58"/>
    </row>
    <row r="266" spans="1:16" ht="12.75" customHeight="1">
      <c r="A266" s="49" t="s">
        <v>29</v>
      </c>
      <c r="B266" s="56" t="s">
        <v>30</v>
      </c>
      <c r="C266" s="56" t="s">
        <v>1308</v>
      </c>
      <c r="D266" s="56" t="s">
        <v>442</v>
      </c>
      <c r="E266" s="55">
        <v>0.45</v>
      </c>
      <c r="F266" s="51" t="s">
        <v>908</v>
      </c>
      <c r="G266" s="52">
        <v>0.3</v>
      </c>
      <c r="H266" s="51"/>
      <c r="I266" s="51"/>
      <c r="J266" s="60" t="s">
        <v>525</v>
      </c>
      <c r="K266" s="58"/>
      <c r="L266" s="57" t="s">
        <v>525</v>
      </c>
      <c r="M266" s="58"/>
      <c r="N266" s="60" t="s">
        <v>525</v>
      </c>
      <c r="O266" s="58"/>
      <c r="P266" s="58"/>
    </row>
    <row r="267" spans="1:16" ht="12.75" customHeight="1">
      <c r="A267" s="49" t="s">
        <v>29</v>
      </c>
      <c r="B267" s="56" t="s">
        <v>30</v>
      </c>
      <c r="C267" s="56" t="s">
        <v>1309</v>
      </c>
      <c r="D267" s="56" t="s">
        <v>457</v>
      </c>
      <c r="E267" s="55">
        <v>0.2</v>
      </c>
      <c r="F267" s="51" t="s">
        <v>1067</v>
      </c>
      <c r="G267" s="52">
        <v>0.2</v>
      </c>
      <c r="H267" s="51" t="s">
        <v>908</v>
      </c>
      <c r="I267" s="52">
        <v>0.2</v>
      </c>
      <c r="J267" s="60" t="s">
        <v>512</v>
      </c>
      <c r="K267" s="58"/>
      <c r="L267" s="57" t="s">
        <v>538</v>
      </c>
      <c r="M267" s="58"/>
      <c r="N267" s="60" t="s">
        <v>525</v>
      </c>
      <c r="O267" s="58"/>
      <c r="P267" s="58"/>
    </row>
    <row r="268" spans="1:16" ht="12.75" customHeight="1">
      <c r="A268" s="49" t="s">
        <v>29</v>
      </c>
      <c r="B268" s="56" t="s">
        <v>30</v>
      </c>
      <c r="C268" s="56" t="s">
        <v>1309</v>
      </c>
      <c r="D268" s="56" t="s">
        <v>457</v>
      </c>
      <c r="E268" s="55">
        <v>0.2</v>
      </c>
      <c r="F268" s="51" t="s">
        <v>1067</v>
      </c>
      <c r="G268" s="52">
        <v>0.2</v>
      </c>
      <c r="H268" s="51" t="s">
        <v>908</v>
      </c>
      <c r="I268" s="52">
        <v>0.2</v>
      </c>
      <c r="J268" s="60" t="s">
        <v>512</v>
      </c>
      <c r="K268" s="58"/>
      <c r="L268" s="57" t="s">
        <v>538</v>
      </c>
      <c r="M268" s="58"/>
      <c r="N268" s="60" t="s">
        <v>657</v>
      </c>
      <c r="O268" s="58"/>
      <c r="P268" s="58"/>
    </row>
    <row r="269" spans="1:16" ht="12.75" customHeight="1">
      <c r="A269" s="49" t="s">
        <v>29</v>
      </c>
      <c r="B269" s="56" t="s">
        <v>30</v>
      </c>
      <c r="C269" s="56" t="s">
        <v>653</v>
      </c>
      <c r="D269" s="56" t="s">
        <v>457</v>
      </c>
      <c r="E269" s="55">
        <v>0.2</v>
      </c>
      <c r="F269" s="51" t="s">
        <v>1067</v>
      </c>
      <c r="G269" s="52">
        <v>0.2</v>
      </c>
      <c r="H269" s="51" t="s">
        <v>908</v>
      </c>
      <c r="I269" s="52">
        <v>0.2</v>
      </c>
      <c r="J269" s="60" t="s">
        <v>512</v>
      </c>
      <c r="K269" s="58"/>
      <c r="L269" s="57" t="s">
        <v>525</v>
      </c>
      <c r="M269" s="58"/>
      <c r="N269" s="60" t="s">
        <v>538</v>
      </c>
      <c r="O269" s="58"/>
      <c r="P269" s="58"/>
    </row>
    <row r="270" spans="1:16" ht="12.75" customHeight="1">
      <c r="A270" s="56" t="s">
        <v>29</v>
      </c>
      <c r="B270" s="56" t="s">
        <v>30</v>
      </c>
      <c r="C270" s="56" t="s">
        <v>1310</v>
      </c>
      <c r="D270" s="56" t="s">
        <v>457</v>
      </c>
      <c r="E270" s="55">
        <v>0.7</v>
      </c>
      <c r="F270" s="51"/>
      <c r="G270" s="51"/>
      <c r="H270" s="51"/>
      <c r="I270" s="51"/>
      <c r="J270" s="60" t="s">
        <v>583</v>
      </c>
      <c r="K270" s="58"/>
      <c r="L270" s="57" t="s">
        <v>525</v>
      </c>
      <c r="M270" s="58"/>
      <c r="N270" s="60" t="s">
        <v>574</v>
      </c>
      <c r="O270" s="58"/>
      <c r="P270" s="58"/>
    </row>
    <row r="271" spans="1:16" ht="12.75" customHeight="1">
      <c r="A271" s="56" t="s">
        <v>29</v>
      </c>
      <c r="B271" s="56" t="s">
        <v>30</v>
      </c>
      <c r="C271" s="56" t="s">
        <v>1310</v>
      </c>
      <c r="D271" s="57" t="s">
        <v>457</v>
      </c>
      <c r="E271" s="55">
        <v>0.7</v>
      </c>
      <c r="F271" s="51"/>
      <c r="G271" s="51"/>
      <c r="H271" s="51"/>
      <c r="I271" s="51"/>
      <c r="J271" s="60" t="s">
        <v>583</v>
      </c>
      <c r="K271" s="58"/>
      <c r="L271" s="56" t="s">
        <v>525</v>
      </c>
      <c r="M271" s="58"/>
      <c r="N271" s="60" t="s">
        <v>525</v>
      </c>
      <c r="O271" s="58"/>
      <c r="P271" s="58"/>
    </row>
    <row r="272" spans="1:16" ht="12.75" customHeight="1">
      <c r="A272" s="56" t="s">
        <v>29</v>
      </c>
      <c r="B272" s="56" t="s">
        <v>30</v>
      </c>
      <c r="C272" s="56" t="s">
        <v>1310</v>
      </c>
      <c r="D272" s="57" t="s">
        <v>457</v>
      </c>
      <c r="E272" s="55">
        <v>0.7</v>
      </c>
      <c r="F272" s="51"/>
      <c r="G272" s="51"/>
      <c r="H272" s="51"/>
      <c r="I272" s="51"/>
      <c r="J272" s="60" t="s">
        <v>583</v>
      </c>
      <c r="K272" s="58"/>
      <c r="L272" s="56" t="s">
        <v>525</v>
      </c>
      <c r="M272" s="58"/>
      <c r="N272" s="60" t="s">
        <v>658</v>
      </c>
      <c r="O272" s="58"/>
      <c r="P272" s="58"/>
    </row>
    <row r="273" spans="1:16" ht="12.75" customHeight="1">
      <c r="A273" s="56" t="s">
        <v>29</v>
      </c>
      <c r="B273" s="56" t="s">
        <v>30</v>
      </c>
      <c r="C273" s="56" t="s">
        <v>659</v>
      </c>
      <c r="D273" s="57" t="s">
        <v>457</v>
      </c>
      <c r="E273" s="55">
        <v>0.55000000000000004</v>
      </c>
      <c r="F273" s="51" t="s">
        <v>908</v>
      </c>
      <c r="G273" s="52">
        <v>0.25</v>
      </c>
      <c r="H273" s="51"/>
      <c r="I273" s="51"/>
      <c r="J273" s="60" t="s">
        <v>525</v>
      </c>
      <c r="K273" s="58"/>
      <c r="L273" s="56" t="s">
        <v>525</v>
      </c>
      <c r="M273" s="58"/>
      <c r="N273" s="60" t="s">
        <v>574</v>
      </c>
      <c r="O273" s="58"/>
      <c r="P273" s="58"/>
    </row>
    <row r="274" spans="1:16" ht="12.75" customHeight="1">
      <c r="A274" s="56" t="s">
        <v>29</v>
      </c>
      <c r="B274" s="56" t="s">
        <v>30</v>
      </c>
      <c r="C274" s="56" t="s">
        <v>659</v>
      </c>
      <c r="D274" s="57" t="s">
        <v>457</v>
      </c>
      <c r="E274" s="55">
        <v>0.55000000000000004</v>
      </c>
      <c r="F274" s="51" t="s">
        <v>908</v>
      </c>
      <c r="G274" s="52">
        <v>0.25</v>
      </c>
      <c r="H274" s="51"/>
      <c r="I274" s="51"/>
      <c r="J274" s="60" t="s">
        <v>525</v>
      </c>
      <c r="K274" s="58"/>
      <c r="L274" s="56" t="s">
        <v>525</v>
      </c>
      <c r="M274" s="58"/>
      <c r="N274" s="60" t="s">
        <v>658</v>
      </c>
      <c r="O274" s="58"/>
      <c r="P274" s="58"/>
    </row>
    <row r="275" spans="1:16" ht="12.75" customHeight="1">
      <c r="A275" s="56" t="s">
        <v>29</v>
      </c>
      <c r="B275" s="56" t="s">
        <v>30</v>
      </c>
      <c r="C275" s="56" t="s">
        <v>659</v>
      </c>
      <c r="D275" s="57" t="s">
        <v>457</v>
      </c>
      <c r="E275" s="55">
        <v>0.55000000000000004</v>
      </c>
      <c r="F275" s="51" t="s">
        <v>908</v>
      </c>
      <c r="G275" s="52">
        <v>0.25</v>
      </c>
      <c r="H275" s="51"/>
      <c r="I275" s="51"/>
      <c r="J275" s="60" t="s">
        <v>525</v>
      </c>
      <c r="K275" s="58"/>
      <c r="L275" s="56" t="s">
        <v>525</v>
      </c>
      <c r="M275" s="58"/>
      <c r="N275" s="60" t="s">
        <v>525</v>
      </c>
      <c r="O275" s="58"/>
      <c r="P275" s="58"/>
    </row>
    <row r="276" spans="1:16" ht="12.75" customHeight="1">
      <c r="A276" s="56" t="s">
        <v>29</v>
      </c>
      <c r="B276" s="56" t="s">
        <v>30</v>
      </c>
      <c r="C276" s="56" t="s">
        <v>659</v>
      </c>
      <c r="D276" s="57" t="s">
        <v>457</v>
      </c>
      <c r="E276" s="55">
        <v>0.55000000000000004</v>
      </c>
      <c r="F276" s="51" t="s">
        <v>908</v>
      </c>
      <c r="G276" s="52">
        <v>0.25</v>
      </c>
      <c r="H276" s="51"/>
      <c r="I276" s="51"/>
      <c r="J276" s="60" t="s">
        <v>583</v>
      </c>
      <c r="K276" s="58"/>
      <c r="L276" s="56" t="s">
        <v>525</v>
      </c>
      <c r="M276" s="58"/>
      <c r="N276" s="60" t="s">
        <v>574</v>
      </c>
      <c r="O276" s="58"/>
      <c r="P276" s="58"/>
    </row>
    <row r="277" spans="1:16" ht="12.75" customHeight="1">
      <c r="A277" s="56" t="s">
        <v>29</v>
      </c>
      <c r="B277" s="56" t="s">
        <v>30</v>
      </c>
      <c r="C277" s="56" t="s">
        <v>659</v>
      </c>
      <c r="D277" s="57" t="s">
        <v>457</v>
      </c>
      <c r="E277" s="55">
        <v>0.55000000000000004</v>
      </c>
      <c r="F277" s="51" t="s">
        <v>908</v>
      </c>
      <c r="G277" s="52">
        <v>0.25</v>
      </c>
      <c r="H277" s="51"/>
      <c r="I277" s="51"/>
      <c r="J277" s="60" t="s">
        <v>583</v>
      </c>
      <c r="K277" s="58"/>
      <c r="L277" s="56" t="s">
        <v>525</v>
      </c>
      <c r="M277" s="58"/>
      <c r="N277" s="60" t="s">
        <v>658</v>
      </c>
      <c r="O277" s="58"/>
      <c r="P277" s="58"/>
    </row>
    <row r="278" spans="1:16" ht="12.75" customHeight="1">
      <c r="A278" s="56" t="s">
        <v>29</v>
      </c>
      <c r="B278" s="56" t="s">
        <v>30</v>
      </c>
      <c r="C278" s="56" t="s">
        <v>659</v>
      </c>
      <c r="D278" s="57" t="s">
        <v>457</v>
      </c>
      <c r="E278" s="55">
        <v>0.55000000000000004</v>
      </c>
      <c r="F278" s="51" t="s">
        <v>908</v>
      </c>
      <c r="G278" s="52">
        <v>0.25</v>
      </c>
      <c r="H278" s="51"/>
      <c r="I278" s="51"/>
      <c r="J278" s="60" t="s">
        <v>538</v>
      </c>
      <c r="K278" s="58"/>
      <c r="L278" s="56" t="s">
        <v>538</v>
      </c>
      <c r="M278" s="58"/>
      <c r="N278" s="60" t="s">
        <v>538</v>
      </c>
      <c r="O278" s="58"/>
      <c r="P278" s="58"/>
    </row>
    <row r="279" spans="1:16" ht="12.75" customHeight="1">
      <c r="A279" s="49" t="s">
        <v>29</v>
      </c>
      <c r="B279" s="56" t="s">
        <v>30</v>
      </c>
      <c r="C279" s="56" t="s">
        <v>1311</v>
      </c>
      <c r="D279" s="57" t="s">
        <v>457</v>
      </c>
      <c r="E279" s="58"/>
      <c r="F279" s="51"/>
      <c r="G279" s="51"/>
      <c r="H279" s="51"/>
      <c r="I279" s="51"/>
      <c r="J279" s="58"/>
      <c r="K279" s="58"/>
      <c r="L279" s="58"/>
      <c r="M279" s="58"/>
      <c r="N279" s="58"/>
      <c r="O279" s="58"/>
      <c r="P279" s="58"/>
    </row>
    <row r="280" spans="1:16" ht="12.75" customHeight="1">
      <c r="A280" s="49" t="s">
        <v>97</v>
      </c>
      <c r="B280" s="49" t="s">
        <v>98</v>
      </c>
      <c r="C280" s="49" t="s">
        <v>1312</v>
      </c>
      <c r="D280" s="54" t="s">
        <v>457</v>
      </c>
      <c r="E280" s="58"/>
      <c r="F280" s="51"/>
      <c r="G280" s="51"/>
      <c r="H280" s="51"/>
      <c r="I280" s="51"/>
      <c r="J280" s="58"/>
      <c r="K280" s="58"/>
      <c r="L280" s="58"/>
      <c r="M280" s="58"/>
      <c r="N280" s="58"/>
      <c r="O280" s="58"/>
      <c r="P280" s="58"/>
    </row>
    <row r="281" spans="1:16" ht="12.75" customHeight="1">
      <c r="A281" s="49" t="s">
        <v>97</v>
      </c>
      <c r="B281" s="49" t="s">
        <v>98</v>
      </c>
      <c r="C281" s="51" t="s">
        <v>1313</v>
      </c>
      <c r="D281" s="54" t="s">
        <v>457</v>
      </c>
      <c r="E281" s="58"/>
      <c r="F281" s="51"/>
      <c r="G281" s="51"/>
      <c r="H281" s="51"/>
      <c r="I281" s="51"/>
      <c r="J281" s="58"/>
      <c r="K281" s="58"/>
      <c r="L281" s="58"/>
      <c r="M281" s="58"/>
      <c r="N281" s="58"/>
      <c r="O281" s="58"/>
      <c r="P281" s="58"/>
    </row>
    <row r="282" spans="1:16" ht="12.75" customHeight="1">
      <c r="A282" s="49" t="s">
        <v>97</v>
      </c>
      <c r="B282" s="49" t="s">
        <v>98</v>
      </c>
      <c r="C282" s="49" t="s">
        <v>1314</v>
      </c>
      <c r="D282" s="54" t="s">
        <v>457</v>
      </c>
      <c r="E282" s="58"/>
      <c r="F282" s="51"/>
      <c r="G282" s="51"/>
      <c r="H282" s="51"/>
      <c r="I282" s="51"/>
      <c r="J282" s="58"/>
      <c r="K282" s="58"/>
      <c r="L282" s="58"/>
      <c r="M282" s="58"/>
      <c r="N282" s="58"/>
      <c r="O282" s="58"/>
      <c r="P282" s="58"/>
    </row>
    <row r="283" spans="1:16" ht="12.75" customHeight="1">
      <c r="A283" s="49" t="s">
        <v>97</v>
      </c>
      <c r="B283" s="56" t="s">
        <v>98</v>
      </c>
      <c r="C283" s="56" t="s">
        <v>1315</v>
      </c>
      <c r="D283" s="57" t="s">
        <v>457</v>
      </c>
      <c r="E283" s="58"/>
      <c r="F283" s="51"/>
      <c r="G283" s="51"/>
      <c r="H283" s="51"/>
      <c r="I283" s="51"/>
      <c r="J283" s="58"/>
      <c r="K283" s="58"/>
      <c r="L283" s="58"/>
      <c r="M283" s="58"/>
      <c r="N283" s="58"/>
      <c r="O283" s="58"/>
      <c r="P283" s="58"/>
    </row>
    <row r="284" spans="1:16" ht="12.75" customHeight="1">
      <c r="A284" s="49" t="s">
        <v>97</v>
      </c>
      <c r="B284" s="56" t="s">
        <v>98</v>
      </c>
      <c r="C284" s="56" t="s">
        <v>1316</v>
      </c>
      <c r="D284" s="57" t="s">
        <v>457</v>
      </c>
      <c r="E284" s="58"/>
      <c r="F284" s="51"/>
      <c r="G284" s="51"/>
      <c r="H284" s="51"/>
      <c r="I284" s="51"/>
      <c r="J284" s="58"/>
      <c r="K284" s="58"/>
      <c r="L284" s="58"/>
      <c r="M284" s="58"/>
      <c r="N284" s="58"/>
      <c r="O284" s="58"/>
      <c r="P284" s="58"/>
    </row>
    <row r="285" spans="1:16" ht="12.75" customHeight="1">
      <c r="A285" s="49" t="s">
        <v>97</v>
      </c>
      <c r="B285" s="56" t="s">
        <v>98</v>
      </c>
      <c r="C285" s="60" t="s">
        <v>1317</v>
      </c>
      <c r="D285" s="57" t="s">
        <v>457</v>
      </c>
      <c r="E285" s="58"/>
      <c r="F285" s="51"/>
      <c r="G285" s="51"/>
      <c r="H285" s="51"/>
      <c r="I285" s="51"/>
      <c r="J285" s="58"/>
      <c r="K285" s="58"/>
      <c r="L285" s="58"/>
      <c r="M285" s="58"/>
      <c r="N285" s="58"/>
      <c r="O285" s="58"/>
      <c r="P285" s="58"/>
    </row>
    <row r="286" spans="1:16" ht="12.75" customHeight="1">
      <c r="A286" s="49" t="s">
        <v>97</v>
      </c>
      <c r="B286" s="56" t="s">
        <v>98</v>
      </c>
      <c r="C286" s="60" t="s">
        <v>1318</v>
      </c>
      <c r="D286" s="57" t="s">
        <v>442</v>
      </c>
      <c r="E286" s="58"/>
      <c r="F286" s="51"/>
      <c r="G286" s="51"/>
      <c r="H286" s="51"/>
      <c r="I286" s="51"/>
      <c r="J286" s="58"/>
      <c r="K286" s="58"/>
      <c r="L286" s="58"/>
      <c r="M286" s="58"/>
      <c r="N286" s="58"/>
      <c r="O286" s="58"/>
      <c r="P286" s="58"/>
    </row>
    <row r="287" spans="1:16" ht="12.75" customHeight="1">
      <c r="A287" s="56" t="s">
        <v>97</v>
      </c>
      <c r="B287" s="56" t="s">
        <v>98</v>
      </c>
      <c r="C287" s="60" t="s">
        <v>1318</v>
      </c>
      <c r="D287" s="57" t="s">
        <v>442</v>
      </c>
      <c r="E287" s="58"/>
      <c r="F287" s="51"/>
      <c r="G287" s="51"/>
      <c r="H287" s="51"/>
      <c r="I287" s="51"/>
      <c r="J287" s="58"/>
      <c r="K287" s="58"/>
      <c r="L287" s="58"/>
      <c r="M287" s="58"/>
      <c r="N287" s="58"/>
      <c r="O287" s="58"/>
      <c r="P287" s="58"/>
    </row>
    <row r="288" spans="1:16" ht="12.75" customHeight="1">
      <c r="A288" s="56" t="s">
        <v>97</v>
      </c>
      <c r="B288" s="56" t="s">
        <v>98</v>
      </c>
      <c r="C288" s="56" t="s">
        <v>337</v>
      </c>
      <c r="D288" s="58"/>
      <c r="E288" s="58"/>
      <c r="F288" s="51"/>
      <c r="G288" s="51"/>
      <c r="H288" s="51"/>
      <c r="I288" s="51"/>
      <c r="J288" s="58"/>
      <c r="K288" s="58"/>
      <c r="L288" s="58"/>
      <c r="M288" s="58"/>
      <c r="N288" s="58"/>
      <c r="O288" s="58"/>
      <c r="P288" s="58"/>
    </row>
    <row r="289" spans="1:16" ht="12.75" customHeight="1">
      <c r="A289" s="56" t="s">
        <v>97</v>
      </c>
      <c r="B289" s="56" t="s">
        <v>98</v>
      </c>
      <c r="C289" s="56" t="s">
        <v>1319</v>
      </c>
      <c r="D289" s="57" t="s">
        <v>457</v>
      </c>
      <c r="E289" s="58"/>
      <c r="F289" s="51"/>
      <c r="G289" s="51"/>
      <c r="H289" s="51"/>
      <c r="I289" s="51"/>
      <c r="J289" s="58"/>
      <c r="K289" s="58"/>
      <c r="L289" s="58"/>
      <c r="M289" s="58"/>
      <c r="N289" s="58"/>
      <c r="O289" s="58"/>
      <c r="P289" s="58"/>
    </row>
    <row r="290" spans="1:16" ht="12.75" customHeight="1">
      <c r="A290" s="56" t="s">
        <v>97</v>
      </c>
      <c r="B290" s="56" t="s">
        <v>98</v>
      </c>
      <c r="C290" s="56" t="s">
        <v>1320</v>
      </c>
      <c r="D290" s="57" t="s">
        <v>457</v>
      </c>
      <c r="E290" s="58"/>
      <c r="F290" s="51"/>
      <c r="G290" s="51"/>
      <c r="H290" s="51"/>
      <c r="I290" s="51"/>
      <c r="J290" s="58"/>
      <c r="K290" s="58"/>
      <c r="L290" s="58"/>
      <c r="M290" s="58"/>
      <c r="N290" s="58"/>
      <c r="O290" s="58"/>
      <c r="P290" s="58"/>
    </row>
    <row r="291" spans="1:16" ht="12.75" customHeight="1">
      <c r="A291" s="56" t="s">
        <v>97</v>
      </c>
      <c r="B291" s="56" t="s">
        <v>98</v>
      </c>
      <c r="C291" s="60" t="s">
        <v>1321</v>
      </c>
      <c r="D291" s="57" t="s">
        <v>457</v>
      </c>
      <c r="E291" s="58"/>
      <c r="F291" s="51"/>
      <c r="G291" s="51"/>
      <c r="H291" s="51"/>
      <c r="I291" s="51"/>
      <c r="J291" s="58"/>
      <c r="K291" s="58"/>
      <c r="L291" s="58"/>
      <c r="M291" s="58"/>
      <c r="N291" s="58"/>
      <c r="O291" s="58"/>
      <c r="P291" s="58"/>
    </row>
    <row r="292" spans="1:16" ht="12.75" customHeight="1">
      <c r="A292" s="56" t="s">
        <v>97</v>
      </c>
      <c r="B292" s="56" t="s">
        <v>98</v>
      </c>
      <c r="C292" s="60" t="s">
        <v>1322</v>
      </c>
      <c r="D292" s="58"/>
      <c r="E292" s="58"/>
      <c r="F292" s="51"/>
      <c r="G292" s="51"/>
      <c r="H292" s="51"/>
      <c r="I292" s="51"/>
      <c r="J292" s="58"/>
      <c r="K292" s="58"/>
      <c r="L292" s="58"/>
      <c r="M292" s="58"/>
      <c r="N292" s="58"/>
      <c r="O292" s="58"/>
      <c r="P292" s="58"/>
    </row>
    <row r="293" spans="1:16" ht="12.75" customHeight="1">
      <c r="A293" s="56" t="s">
        <v>97</v>
      </c>
      <c r="B293" s="56" t="s">
        <v>98</v>
      </c>
      <c r="C293" s="60" t="s">
        <v>342</v>
      </c>
      <c r="D293" s="57" t="s">
        <v>457</v>
      </c>
      <c r="E293" s="58"/>
      <c r="F293" s="51"/>
      <c r="G293" s="51"/>
      <c r="H293" s="51"/>
      <c r="I293" s="51"/>
      <c r="J293" s="58"/>
      <c r="K293" s="58"/>
      <c r="L293" s="58"/>
      <c r="M293" s="58"/>
      <c r="N293" s="58"/>
      <c r="O293" s="58"/>
      <c r="P293" s="58"/>
    </row>
    <row r="294" spans="1:16" ht="12.75" customHeight="1">
      <c r="A294" s="56" t="s">
        <v>97</v>
      </c>
      <c r="B294" s="56" t="s">
        <v>98</v>
      </c>
      <c r="C294" s="60" t="s">
        <v>1323</v>
      </c>
      <c r="D294" s="57" t="s">
        <v>457</v>
      </c>
      <c r="E294" s="58"/>
      <c r="F294" s="51"/>
      <c r="G294" s="51"/>
      <c r="H294" s="51"/>
      <c r="I294" s="51"/>
      <c r="J294" s="58"/>
      <c r="K294" s="58"/>
      <c r="L294" s="58"/>
      <c r="M294" s="58"/>
      <c r="N294" s="58"/>
      <c r="O294" s="58"/>
      <c r="P294" s="58"/>
    </row>
    <row r="295" spans="1:16" ht="12.75" customHeight="1">
      <c r="A295" s="56" t="s">
        <v>97</v>
      </c>
      <c r="B295" s="56" t="s">
        <v>98</v>
      </c>
      <c r="C295" s="60" t="s">
        <v>1324</v>
      </c>
      <c r="D295" s="57" t="s">
        <v>457</v>
      </c>
      <c r="E295" s="58"/>
      <c r="F295" s="51"/>
      <c r="G295" s="51"/>
      <c r="H295" s="51"/>
      <c r="I295" s="51"/>
      <c r="J295" s="58"/>
      <c r="K295" s="58"/>
      <c r="L295" s="58"/>
      <c r="M295" s="58"/>
      <c r="N295" s="58"/>
      <c r="O295" s="58"/>
      <c r="P295" s="58"/>
    </row>
    <row r="296" spans="1:16" ht="12.75" customHeight="1">
      <c r="A296" s="56" t="s">
        <v>97</v>
      </c>
      <c r="B296" s="56" t="s">
        <v>98</v>
      </c>
      <c r="C296" s="60" t="s">
        <v>1325</v>
      </c>
      <c r="D296" s="57" t="s">
        <v>457</v>
      </c>
      <c r="E296" s="58"/>
      <c r="F296" s="51"/>
      <c r="G296" s="51"/>
      <c r="H296" s="51"/>
      <c r="I296" s="51"/>
      <c r="J296" s="58"/>
      <c r="K296" s="58"/>
      <c r="L296" s="58"/>
      <c r="M296" s="58"/>
      <c r="N296" s="58"/>
      <c r="O296" s="58"/>
      <c r="P296" s="58"/>
    </row>
    <row r="297" spans="1:16" ht="12.75" customHeight="1">
      <c r="A297" s="56" t="s">
        <v>97</v>
      </c>
      <c r="B297" s="56" t="s">
        <v>98</v>
      </c>
      <c r="C297" s="60" t="s">
        <v>1326</v>
      </c>
      <c r="D297" s="57" t="s">
        <v>457</v>
      </c>
      <c r="E297" s="58"/>
      <c r="F297" s="51"/>
      <c r="G297" s="51"/>
      <c r="H297" s="51"/>
      <c r="I297" s="51"/>
      <c r="J297" s="58"/>
      <c r="K297" s="58"/>
      <c r="L297" s="58"/>
      <c r="M297" s="58"/>
      <c r="N297" s="58"/>
      <c r="O297" s="58"/>
      <c r="P297" s="58"/>
    </row>
    <row r="298" spans="1:16" ht="12.75" customHeight="1">
      <c r="A298" s="56" t="s">
        <v>97</v>
      </c>
      <c r="B298" s="56" t="s">
        <v>98</v>
      </c>
      <c r="C298" s="60" t="s">
        <v>1327</v>
      </c>
      <c r="D298" s="57" t="s">
        <v>457</v>
      </c>
      <c r="E298" s="58"/>
      <c r="F298" s="51"/>
      <c r="G298" s="51"/>
      <c r="H298" s="51"/>
      <c r="I298" s="51"/>
      <c r="J298" s="58"/>
      <c r="K298" s="58"/>
      <c r="L298" s="58"/>
      <c r="M298" s="58"/>
      <c r="N298" s="58"/>
      <c r="O298" s="58"/>
      <c r="P298" s="58"/>
    </row>
    <row r="299" spans="1:16" ht="12.75" customHeight="1">
      <c r="A299" s="56" t="s">
        <v>97</v>
      </c>
      <c r="B299" s="56" t="s">
        <v>98</v>
      </c>
      <c r="C299" s="60" t="s">
        <v>1328</v>
      </c>
      <c r="D299" s="57" t="s">
        <v>457</v>
      </c>
      <c r="E299" s="58"/>
      <c r="F299" s="51"/>
      <c r="G299" s="51"/>
      <c r="H299" s="51"/>
      <c r="I299" s="51"/>
      <c r="J299" s="58"/>
      <c r="K299" s="58"/>
      <c r="L299" s="58"/>
      <c r="M299" s="58"/>
      <c r="N299" s="58"/>
      <c r="O299" s="58"/>
      <c r="P299" s="58"/>
    </row>
    <row r="300" spans="1:16" ht="12.75" customHeight="1">
      <c r="A300" s="49" t="s">
        <v>97</v>
      </c>
      <c r="B300" s="49" t="s">
        <v>98</v>
      </c>
      <c r="C300" s="51" t="s">
        <v>1329</v>
      </c>
      <c r="D300" s="54" t="s">
        <v>457</v>
      </c>
      <c r="E300" s="53"/>
      <c r="F300" s="51"/>
      <c r="G300" s="51"/>
      <c r="H300" s="51"/>
      <c r="I300" s="51"/>
      <c r="J300" s="53"/>
      <c r="K300" s="53"/>
      <c r="L300" s="53"/>
      <c r="M300" s="53"/>
      <c r="N300" s="53"/>
      <c r="O300" s="53"/>
      <c r="P300" s="53"/>
    </row>
    <row r="301" spans="1:16" ht="12.75" customHeight="1">
      <c r="A301" s="49" t="s">
        <v>97</v>
      </c>
      <c r="B301" s="49" t="s">
        <v>98</v>
      </c>
      <c r="C301" s="51" t="s">
        <v>1330</v>
      </c>
      <c r="D301" s="54" t="s">
        <v>457</v>
      </c>
      <c r="E301" s="53"/>
      <c r="F301" s="51"/>
      <c r="G301" s="51"/>
      <c r="H301" s="51"/>
      <c r="I301" s="51"/>
      <c r="J301" s="53"/>
      <c r="K301" s="53"/>
      <c r="L301" s="53"/>
      <c r="M301" s="53"/>
      <c r="N301" s="53"/>
      <c r="O301" s="53"/>
      <c r="P301" s="53"/>
    </row>
    <row r="302" spans="1:16" ht="12.75" customHeight="1">
      <c r="A302" s="49" t="s">
        <v>97</v>
      </c>
      <c r="B302" s="49" t="s">
        <v>98</v>
      </c>
      <c r="C302" s="51" t="s">
        <v>1331</v>
      </c>
      <c r="D302" s="54" t="s">
        <v>457</v>
      </c>
      <c r="E302" s="53"/>
      <c r="F302" s="51"/>
      <c r="G302" s="51"/>
      <c r="H302" s="51"/>
      <c r="I302" s="51"/>
      <c r="J302" s="53"/>
      <c r="K302" s="53"/>
      <c r="L302" s="53"/>
      <c r="M302" s="53"/>
      <c r="N302" s="53"/>
      <c r="O302" s="53"/>
      <c r="P302" s="53"/>
    </row>
    <row r="303" spans="1:16" ht="12.75" customHeight="1">
      <c r="A303" s="49" t="s">
        <v>97</v>
      </c>
      <c r="B303" s="49" t="s">
        <v>98</v>
      </c>
      <c r="C303" s="51" t="s">
        <v>1317</v>
      </c>
      <c r="D303" s="54" t="s">
        <v>457</v>
      </c>
      <c r="E303" s="53"/>
      <c r="F303" s="51"/>
      <c r="G303" s="51"/>
      <c r="H303" s="51"/>
      <c r="I303" s="51"/>
      <c r="J303" s="53"/>
      <c r="K303" s="53"/>
      <c r="L303" s="53"/>
      <c r="M303" s="53"/>
      <c r="N303" s="53"/>
      <c r="O303" s="53"/>
      <c r="P303" s="53"/>
    </row>
    <row r="304" spans="1:16" ht="12.75" customHeight="1">
      <c r="A304" s="49" t="s">
        <v>97</v>
      </c>
      <c r="B304" s="49" t="s">
        <v>98</v>
      </c>
      <c r="C304" s="49" t="s">
        <v>1332</v>
      </c>
      <c r="D304" s="54" t="s">
        <v>457</v>
      </c>
      <c r="E304" s="53"/>
      <c r="F304" s="51"/>
      <c r="G304" s="51"/>
      <c r="H304" s="51"/>
      <c r="I304" s="51"/>
      <c r="J304" s="53"/>
      <c r="K304" s="53"/>
      <c r="L304" s="53"/>
      <c r="M304" s="53"/>
      <c r="N304" s="53"/>
      <c r="O304" s="53"/>
      <c r="P304" s="53"/>
    </row>
    <row r="305" spans="1:16" ht="12.75" customHeight="1">
      <c r="A305" s="49" t="s">
        <v>97</v>
      </c>
      <c r="B305" s="49" t="s">
        <v>98</v>
      </c>
      <c r="C305" s="49" t="s">
        <v>1333</v>
      </c>
      <c r="D305" s="54" t="s">
        <v>457</v>
      </c>
      <c r="E305" s="53"/>
      <c r="F305" s="51"/>
      <c r="G305" s="51"/>
      <c r="H305" s="51"/>
      <c r="I305" s="51"/>
      <c r="J305" s="53"/>
      <c r="K305" s="53"/>
      <c r="L305" s="53"/>
      <c r="M305" s="53"/>
      <c r="N305" s="53"/>
      <c r="O305" s="53"/>
      <c r="P305" s="53"/>
    </row>
    <row r="306" spans="1:16" ht="12.75" customHeight="1">
      <c r="A306" s="49" t="s">
        <v>97</v>
      </c>
      <c r="B306" s="49" t="s">
        <v>98</v>
      </c>
      <c r="C306" s="51" t="s">
        <v>1318</v>
      </c>
      <c r="D306" s="54" t="s">
        <v>442</v>
      </c>
      <c r="E306" s="53"/>
      <c r="F306" s="51"/>
      <c r="G306" s="51"/>
      <c r="H306" s="51"/>
      <c r="I306" s="51"/>
      <c r="J306" s="53"/>
      <c r="K306" s="53"/>
      <c r="L306" s="53"/>
      <c r="M306" s="53"/>
      <c r="N306" s="53"/>
      <c r="O306" s="53"/>
      <c r="P306" s="53"/>
    </row>
    <row r="307" spans="1:16" ht="12.75" customHeight="1">
      <c r="A307" s="49" t="s">
        <v>97</v>
      </c>
      <c r="B307" s="49" t="s">
        <v>98</v>
      </c>
      <c r="C307" s="49" t="s">
        <v>152</v>
      </c>
      <c r="D307" s="54" t="s">
        <v>442</v>
      </c>
      <c r="E307" s="53"/>
      <c r="F307" s="51"/>
      <c r="G307" s="51"/>
      <c r="H307" s="51"/>
      <c r="I307" s="51"/>
      <c r="J307" s="53"/>
      <c r="K307" s="53"/>
      <c r="L307" s="53"/>
      <c r="M307" s="53"/>
      <c r="N307" s="53"/>
      <c r="O307" s="53"/>
      <c r="P307" s="53"/>
    </row>
    <row r="308" spans="1:16" ht="12.75" customHeight="1">
      <c r="A308" s="49" t="s">
        <v>97</v>
      </c>
      <c r="B308" s="49" t="s">
        <v>98</v>
      </c>
      <c r="C308" s="49" t="s">
        <v>1334</v>
      </c>
      <c r="D308" s="54" t="s">
        <v>457</v>
      </c>
      <c r="E308" s="53"/>
      <c r="F308" s="51"/>
      <c r="G308" s="51"/>
      <c r="H308" s="51"/>
      <c r="I308" s="51"/>
      <c r="J308" s="53"/>
      <c r="K308" s="53"/>
      <c r="L308" s="53"/>
      <c r="M308" s="53"/>
      <c r="N308" s="53"/>
      <c r="O308" s="53"/>
      <c r="P308" s="53"/>
    </row>
    <row r="309" spans="1:16" ht="12.75" customHeight="1">
      <c r="A309" s="49" t="s">
        <v>97</v>
      </c>
      <c r="B309" s="49" t="s">
        <v>98</v>
      </c>
      <c r="C309" s="49" t="s">
        <v>1319</v>
      </c>
      <c r="D309" s="54" t="s">
        <v>457</v>
      </c>
      <c r="E309" s="53"/>
      <c r="F309" s="51"/>
      <c r="G309" s="51"/>
      <c r="H309" s="51"/>
      <c r="I309" s="51"/>
      <c r="J309" s="53"/>
      <c r="K309" s="53"/>
      <c r="L309" s="53"/>
      <c r="M309" s="53"/>
      <c r="N309" s="53"/>
      <c r="O309" s="53"/>
      <c r="P309" s="53"/>
    </row>
    <row r="310" spans="1:16" ht="12.75" customHeight="1">
      <c r="A310" s="49" t="s">
        <v>97</v>
      </c>
      <c r="B310" s="49" t="s">
        <v>98</v>
      </c>
      <c r="C310" s="49" t="s">
        <v>1335</v>
      </c>
      <c r="D310" s="53"/>
      <c r="E310" s="53"/>
      <c r="F310" s="51"/>
      <c r="G310" s="51"/>
      <c r="H310" s="51"/>
      <c r="I310" s="51"/>
      <c r="J310" s="53"/>
      <c r="K310" s="53"/>
      <c r="L310" s="53"/>
      <c r="M310" s="53"/>
      <c r="N310" s="53"/>
      <c r="O310" s="53"/>
      <c r="P310" s="53"/>
    </row>
    <row r="311" spans="1:16" ht="12.75" customHeight="1">
      <c r="A311" s="49" t="s">
        <v>97</v>
      </c>
      <c r="B311" s="49" t="s">
        <v>98</v>
      </c>
      <c r="C311" s="49" t="s">
        <v>1336</v>
      </c>
      <c r="D311" s="53"/>
      <c r="E311" s="53"/>
      <c r="F311" s="51"/>
      <c r="G311" s="51"/>
      <c r="H311" s="51"/>
      <c r="I311" s="51"/>
      <c r="J311" s="53"/>
      <c r="K311" s="53"/>
      <c r="L311" s="53"/>
      <c r="M311" s="53"/>
      <c r="N311" s="53"/>
      <c r="O311" s="53"/>
      <c r="P311" s="53"/>
    </row>
    <row r="312" spans="1:16" ht="12.75" customHeight="1">
      <c r="A312" s="49" t="s">
        <v>97</v>
      </c>
      <c r="B312" s="49" t="s">
        <v>98</v>
      </c>
      <c r="C312" s="49" t="s">
        <v>337</v>
      </c>
      <c r="D312" s="54" t="s">
        <v>457</v>
      </c>
      <c r="E312" s="53"/>
      <c r="F312" s="51"/>
      <c r="G312" s="51"/>
      <c r="H312" s="51"/>
      <c r="I312" s="51"/>
      <c r="J312" s="53"/>
      <c r="K312" s="53"/>
      <c r="L312" s="53"/>
      <c r="M312" s="53"/>
      <c r="N312" s="53"/>
      <c r="O312" s="53"/>
      <c r="P312" s="53"/>
    </row>
    <row r="313" spans="1:16" ht="12.75" customHeight="1">
      <c r="A313" s="49" t="s">
        <v>97</v>
      </c>
      <c r="B313" s="49" t="s">
        <v>98</v>
      </c>
      <c r="C313" s="49" t="s">
        <v>666</v>
      </c>
      <c r="D313" s="54" t="s">
        <v>442</v>
      </c>
      <c r="E313" s="53"/>
      <c r="F313" s="51"/>
      <c r="G313" s="51"/>
      <c r="H313" s="51"/>
      <c r="I313" s="51"/>
      <c r="J313" s="53"/>
      <c r="K313" s="53"/>
      <c r="L313" s="53"/>
      <c r="M313" s="53"/>
      <c r="N313" s="53"/>
      <c r="O313" s="53"/>
      <c r="P313" s="53"/>
    </row>
    <row r="314" spans="1:16" ht="12.75" customHeight="1">
      <c r="A314" s="49" t="s">
        <v>97</v>
      </c>
      <c r="B314" s="49" t="s">
        <v>98</v>
      </c>
      <c r="C314" s="51" t="s">
        <v>1337</v>
      </c>
      <c r="D314" s="54" t="s">
        <v>457</v>
      </c>
      <c r="E314" s="53"/>
      <c r="F314" s="51"/>
      <c r="G314" s="51"/>
      <c r="H314" s="51"/>
      <c r="I314" s="51"/>
      <c r="J314" s="53"/>
      <c r="K314" s="53"/>
      <c r="L314" s="53"/>
      <c r="M314" s="53"/>
      <c r="N314" s="53"/>
      <c r="O314" s="53"/>
      <c r="P314" s="53"/>
    </row>
    <row r="315" spans="1:16" ht="12.75" customHeight="1">
      <c r="A315" s="49" t="s">
        <v>97</v>
      </c>
      <c r="B315" s="49" t="s">
        <v>98</v>
      </c>
      <c r="C315" s="49" t="s">
        <v>1338</v>
      </c>
      <c r="D315" s="54" t="s">
        <v>457</v>
      </c>
      <c r="E315" s="53"/>
      <c r="F315" s="51"/>
      <c r="G315" s="51"/>
      <c r="H315" s="51"/>
      <c r="I315" s="51"/>
      <c r="J315" s="53"/>
      <c r="K315" s="53"/>
      <c r="L315" s="53"/>
      <c r="M315" s="53"/>
      <c r="N315" s="53"/>
      <c r="O315" s="53"/>
      <c r="P315" s="53"/>
    </row>
    <row r="316" spans="1:16" ht="12.75" customHeight="1">
      <c r="A316" s="49" t="s">
        <v>97</v>
      </c>
      <c r="B316" s="49" t="s">
        <v>98</v>
      </c>
      <c r="C316" s="51" t="s">
        <v>1339</v>
      </c>
      <c r="D316" s="54" t="s">
        <v>457</v>
      </c>
      <c r="E316" s="53"/>
      <c r="F316" s="51"/>
      <c r="G316" s="51"/>
      <c r="H316" s="51"/>
      <c r="I316" s="51"/>
      <c r="J316" s="53"/>
      <c r="K316" s="53"/>
      <c r="L316" s="53"/>
      <c r="M316" s="53"/>
      <c r="N316" s="53"/>
      <c r="O316" s="53"/>
      <c r="P316" s="53"/>
    </row>
    <row r="317" spans="1:16" ht="12.75" customHeight="1">
      <c r="A317" s="59" t="s">
        <v>1340</v>
      </c>
      <c r="B317" s="56" t="s">
        <v>289</v>
      </c>
      <c r="C317" s="59" t="s">
        <v>1341</v>
      </c>
      <c r="D317" s="57" t="s">
        <v>457</v>
      </c>
      <c r="E317" s="50">
        <v>0</v>
      </c>
      <c r="F317" s="51" t="s">
        <v>1067</v>
      </c>
      <c r="G317" s="52">
        <v>0.62</v>
      </c>
      <c r="H317" s="51" t="s">
        <v>1066</v>
      </c>
      <c r="I317" s="52">
        <v>0.18</v>
      </c>
      <c r="J317" s="60" t="s">
        <v>512</v>
      </c>
      <c r="K317" s="58"/>
      <c r="L317" s="56" t="s">
        <v>512</v>
      </c>
      <c r="M317" s="58"/>
      <c r="N317" s="56" t="s">
        <v>446</v>
      </c>
      <c r="O317" s="58"/>
      <c r="P317" s="58"/>
    </row>
    <row r="318" spans="1:16" ht="12.75" customHeight="1">
      <c r="A318" s="59" t="s">
        <v>1340</v>
      </c>
      <c r="B318" s="56" t="s">
        <v>289</v>
      </c>
      <c r="C318" s="59" t="s">
        <v>1342</v>
      </c>
      <c r="D318" s="57" t="s">
        <v>457</v>
      </c>
      <c r="E318" s="50">
        <v>0</v>
      </c>
      <c r="F318" s="51" t="s">
        <v>1067</v>
      </c>
      <c r="G318" s="52">
        <v>0.67</v>
      </c>
      <c r="H318" s="51" t="s">
        <v>1066</v>
      </c>
      <c r="I318" s="52">
        <v>0.18</v>
      </c>
      <c r="J318" s="60" t="s">
        <v>512</v>
      </c>
      <c r="K318" s="58"/>
      <c r="L318" s="56" t="s">
        <v>512</v>
      </c>
      <c r="M318" s="58"/>
      <c r="N318" s="56" t="s">
        <v>446</v>
      </c>
      <c r="O318" s="58"/>
      <c r="P318" s="58"/>
    </row>
    <row r="319" spans="1:16" ht="12.75" customHeight="1">
      <c r="A319" s="59" t="s">
        <v>1340</v>
      </c>
      <c r="B319" s="56" t="s">
        <v>289</v>
      </c>
      <c r="C319" s="59" t="s">
        <v>1343</v>
      </c>
      <c r="D319" s="57" t="s">
        <v>457</v>
      </c>
      <c r="E319" s="50">
        <v>0</v>
      </c>
      <c r="F319" s="51" t="s">
        <v>1067</v>
      </c>
      <c r="G319" s="52">
        <v>0.67</v>
      </c>
      <c r="H319" s="51" t="s">
        <v>1066</v>
      </c>
      <c r="I319" s="52">
        <v>0.18</v>
      </c>
      <c r="J319" s="60" t="s">
        <v>512</v>
      </c>
      <c r="K319" s="58"/>
      <c r="L319" s="56" t="s">
        <v>512</v>
      </c>
      <c r="M319" s="58"/>
      <c r="N319" s="56" t="s">
        <v>446</v>
      </c>
      <c r="O319" s="58"/>
      <c r="P319" s="58"/>
    </row>
    <row r="320" spans="1:16" ht="12.75" customHeight="1">
      <c r="A320" s="59" t="s">
        <v>1340</v>
      </c>
      <c r="B320" s="56" t="s">
        <v>289</v>
      </c>
      <c r="C320" s="59" t="s">
        <v>1344</v>
      </c>
      <c r="D320" s="57" t="s">
        <v>457</v>
      </c>
      <c r="E320" s="50">
        <v>0</v>
      </c>
      <c r="F320" s="51" t="s">
        <v>1067</v>
      </c>
      <c r="G320" s="52">
        <v>0.67</v>
      </c>
      <c r="H320" s="51" t="s">
        <v>1066</v>
      </c>
      <c r="I320" s="52">
        <v>0.18</v>
      </c>
      <c r="J320" s="60" t="s">
        <v>512</v>
      </c>
      <c r="K320" s="58"/>
      <c r="L320" s="56" t="s">
        <v>512</v>
      </c>
      <c r="M320" s="58"/>
      <c r="N320" s="56" t="s">
        <v>446</v>
      </c>
      <c r="O320" s="58"/>
      <c r="P320" s="58"/>
    </row>
    <row r="321" spans="1:16" ht="12.75" customHeight="1">
      <c r="A321" s="59" t="s">
        <v>1340</v>
      </c>
      <c r="B321" s="56" t="s">
        <v>289</v>
      </c>
      <c r="C321" s="59" t="s">
        <v>1345</v>
      </c>
      <c r="D321" s="57" t="s">
        <v>457</v>
      </c>
      <c r="E321" s="50">
        <v>0</v>
      </c>
      <c r="F321" s="51" t="s">
        <v>1067</v>
      </c>
      <c r="G321" s="52">
        <v>0.67</v>
      </c>
      <c r="H321" s="51" t="s">
        <v>1066</v>
      </c>
      <c r="I321" s="52">
        <v>0.18</v>
      </c>
      <c r="J321" s="60" t="s">
        <v>512</v>
      </c>
      <c r="K321" s="58"/>
      <c r="L321" s="56" t="s">
        <v>512</v>
      </c>
      <c r="M321" s="58"/>
      <c r="N321" s="56" t="s">
        <v>446</v>
      </c>
      <c r="O321" s="58"/>
      <c r="P321" s="58"/>
    </row>
    <row r="322" spans="1:16" ht="12.75" customHeight="1">
      <c r="A322" s="59" t="s">
        <v>1340</v>
      </c>
      <c r="B322" s="56" t="s">
        <v>289</v>
      </c>
      <c r="C322" s="59" t="s">
        <v>1346</v>
      </c>
      <c r="D322" s="57" t="s">
        <v>457</v>
      </c>
      <c r="E322" s="50">
        <v>0</v>
      </c>
      <c r="F322" s="51" t="s">
        <v>1067</v>
      </c>
      <c r="G322" s="52">
        <v>0.67</v>
      </c>
      <c r="H322" s="51" t="s">
        <v>1066</v>
      </c>
      <c r="I322" s="52">
        <v>0.18</v>
      </c>
      <c r="J322" s="60" t="s">
        <v>512</v>
      </c>
      <c r="K322" s="58"/>
      <c r="L322" s="56" t="s">
        <v>512</v>
      </c>
      <c r="M322" s="58"/>
      <c r="N322" s="56" t="s">
        <v>446</v>
      </c>
      <c r="O322" s="58"/>
      <c r="P322" s="58"/>
    </row>
    <row r="323" spans="1:16" ht="12.75" customHeight="1">
      <c r="A323" s="59" t="s">
        <v>1340</v>
      </c>
      <c r="B323" s="56" t="s">
        <v>289</v>
      </c>
      <c r="C323" s="60" t="s">
        <v>1347</v>
      </c>
      <c r="D323" s="57" t="s">
        <v>457</v>
      </c>
      <c r="E323" s="50">
        <v>0</v>
      </c>
      <c r="F323" s="51" t="s">
        <v>1067</v>
      </c>
      <c r="G323" s="52">
        <v>0.65</v>
      </c>
      <c r="H323" s="51" t="s">
        <v>1066</v>
      </c>
      <c r="I323" s="52">
        <v>0.18</v>
      </c>
      <c r="J323" s="60" t="s">
        <v>512</v>
      </c>
      <c r="K323" s="58"/>
      <c r="L323" s="56" t="s">
        <v>512</v>
      </c>
      <c r="M323" s="58"/>
      <c r="N323" s="56" t="s">
        <v>446</v>
      </c>
      <c r="O323" s="58"/>
      <c r="P323" s="58"/>
    </row>
    <row r="324" spans="1:16" ht="12.75" customHeight="1">
      <c r="A324" s="59" t="s">
        <v>1340</v>
      </c>
      <c r="B324" s="56" t="s">
        <v>289</v>
      </c>
      <c r="C324" s="59" t="s">
        <v>1348</v>
      </c>
      <c r="D324" s="57" t="s">
        <v>457</v>
      </c>
      <c r="E324" s="50">
        <v>0</v>
      </c>
      <c r="F324" s="51" t="s">
        <v>1067</v>
      </c>
      <c r="G324" s="52">
        <v>0.65</v>
      </c>
      <c r="H324" s="51" t="s">
        <v>1066</v>
      </c>
      <c r="I324" s="52">
        <v>0.18</v>
      </c>
      <c r="J324" s="60" t="s">
        <v>512</v>
      </c>
      <c r="K324" s="58"/>
      <c r="L324" s="56" t="s">
        <v>512</v>
      </c>
      <c r="M324" s="58"/>
      <c r="N324" s="56" t="s">
        <v>446</v>
      </c>
      <c r="O324" s="58"/>
      <c r="P324" s="58"/>
    </row>
    <row r="325" spans="1:16" ht="12.75" customHeight="1">
      <c r="A325" s="59" t="s">
        <v>1340</v>
      </c>
      <c r="B325" s="56" t="s">
        <v>289</v>
      </c>
      <c r="C325" s="60" t="s">
        <v>1349</v>
      </c>
      <c r="D325" s="57" t="s">
        <v>457</v>
      </c>
      <c r="E325" s="50">
        <v>0</v>
      </c>
      <c r="F325" s="51" t="s">
        <v>1067</v>
      </c>
      <c r="G325" s="52">
        <v>0.66</v>
      </c>
      <c r="H325" s="51" t="s">
        <v>1066</v>
      </c>
      <c r="I325" s="52">
        <v>0.2</v>
      </c>
      <c r="J325" s="60" t="s">
        <v>512</v>
      </c>
      <c r="K325" s="58"/>
      <c r="L325" s="56" t="s">
        <v>512</v>
      </c>
      <c r="M325" s="58"/>
      <c r="N325" s="56" t="s">
        <v>446</v>
      </c>
      <c r="O325" s="58"/>
      <c r="P325" s="58"/>
    </row>
    <row r="326" spans="1:16" ht="12.75" customHeight="1">
      <c r="A326" s="59" t="s">
        <v>1340</v>
      </c>
      <c r="B326" s="56" t="s">
        <v>289</v>
      </c>
      <c r="C326" s="60" t="s">
        <v>1350</v>
      </c>
      <c r="D326" s="57" t="s">
        <v>457</v>
      </c>
      <c r="E326" s="50">
        <v>0</v>
      </c>
      <c r="F326" s="51" t="s">
        <v>1067</v>
      </c>
      <c r="G326" s="52">
        <v>0.66</v>
      </c>
      <c r="H326" s="51" t="s">
        <v>1066</v>
      </c>
      <c r="I326" s="52">
        <v>0.2</v>
      </c>
      <c r="J326" s="60" t="s">
        <v>512</v>
      </c>
      <c r="K326" s="58"/>
      <c r="L326" s="56" t="s">
        <v>512</v>
      </c>
      <c r="M326" s="58"/>
      <c r="N326" s="56" t="s">
        <v>446</v>
      </c>
      <c r="O326" s="58"/>
      <c r="P326" s="58"/>
    </row>
    <row r="327" spans="1:16" ht="12.75" customHeight="1">
      <c r="A327" s="59" t="s">
        <v>1340</v>
      </c>
      <c r="B327" s="56" t="s">
        <v>289</v>
      </c>
      <c r="C327" s="59" t="s">
        <v>1351</v>
      </c>
      <c r="D327" s="57" t="s">
        <v>457</v>
      </c>
      <c r="E327" s="50">
        <v>0</v>
      </c>
      <c r="F327" s="51" t="s">
        <v>1067</v>
      </c>
      <c r="G327" s="52">
        <v>0.57999999999999996</v>
      </c>
      <c r="H327" s="51" t="s">
        <v>1066</v>
      </c>
      <c r="I327" s="52">
        <v>0.26</v>
      </c>
      <c r="J327" s="60" t="s">
        <v>512</v>
      </c>
      <c r="K327" s="58"/>
      <c r="L327" s="56" t="s">
        <v>512</v>
      </c>
      <c r="M327" s="58"/>
      <c r="N327" s="56" t="s">
        <v>446</v>
      </c>
      <c r="O327" s="58"/>
      <c r="P327" s="58"/>
    </row>
    <row r="328" spans="1:16" ht="12.75" customHeight="1">
      <c r="A328" s="59" t="s">
        <v>1340</v>
      </c>
      <c r="B328" s="56" t="s">
        <v>289</v>
      </c>
      <c r="C328" s="59" t="s">
        <v>1352</v>
      </c>
      <c r="D328" s="57" t="s">
        <v>457</v>
      </c>
      <c r="E328" s="50">
        <v>0</v>
      </c>
      <c r="F328" s="51" t="s">
        <v>1067</v>
      </c>
      <c r="G328" s="52">
        <v>0.63</v>
      </c>
      <c r="H328" s="51" t="s">
        <v>1066</v>
      </c>
      <c r="I328" s="52">
        <v>0.23</v>
      </c>
      <c r="J328" s="60" t="s">
        <v>512</v>
      </c>
      <c r="K328" s="58"/>
      <c r="L328" s="56" t="s">
        <v>512</v>
      </c>
      <c r="M328" s="58"/>
      <c r="N328" s="56" t="s">
        <v>446</v>
      </c>
      <c r="O328" s="58"/>
      <c r="P328" s="58"/>
    </row>
    <row r="329" spans="1:16" ht="12.75" customHeight="1">
      <c r="A329" s="59" t="s">
        <v>1340</v>
      </c>
      <c r="B329" s="56" t="s">
        <v>289</v>
      </c>
      <c r="C329" s="59" t="s">
        <v>1353</v>
      </c>
      <c r="D329" s="57" t="s">
        <v>457</v>
      </c>
      <c r="E329" s="50">
        <v>0</v>
      </c>
      <c r="F329" s="51" t="s">
        <v>1067</v>
      </c>
      <c r="G329" s="52">
        <v>0.63</v>
      </c>
      <c r="H329" s="51" t="s">
        <v>1066</v>
      </c>
      <c r="I329" s="52">
        <v>0.23</v>
      </c>
      <c r="J329" s="60" t="s">
        <v>512</v>
      </c>
      <c r="K329" s="58"/>
      <c r="L329" s="56" t="s">
        <v>512</v>
      </c>
      <c r="M329" s="58"/>
      <c r="N329" s="56" t="s">
        <v>446</v>
      </c>
      <c r="O329" s="58"/>
      <c r="P329" s="58"/>
    </row>
    <row r="330" spans="1:16" ht="12.75" customHeight="1">
      <c r="A330" s="51" t="s">
        <v>268</v>
      </c>
      <c r="B330" s="56" t="s">
        <v>289</v>
      </c>
      <c r="C330" s="59" t="s">
        <v>1354</v>
      </c>
      <c r="D330" s="57" t="s">
        <v>457</v>
      </c>
      <c r="E330" s="65">
        <v>0</v>
      </c>
      <c r="F330" s="51" t="s">
        <v>1067</v>
      </c>
      <c r="G330" s="52">
        <v>0.63</v>
      </c>
      <c r="H330" s="51" t="s">
        <v>1066</v>
      </c>
      <c r="I330" s="52">
        <v>0.23</v>
      </c>
      <c r="J330" s="60" t="s">
        <v>512</v>
      </c>
      <c r="K330" s="58"/>
      <c r="L330" s="56" t="s">
        <v>512</v>
      </c>
      <c r="M330" s="58"/>
      <c r="N330" s="56" t="s">
        <v>446</v>
      </c>
      <c r="O330" s="58"/>
      <c r="P330" s="58"/>
    </row>
    <row r="331" spans="1:16" ht="12.75" customHeight="1">
      <c r="A331" s="59" t="s">
        <v>1340</v>
      </c>
      <c r="B331" s="56" t="s">
        <v>289</v>
      </c>
      <c r="C331" s="39" t="s">
        <v>1355</v>
      </c>
      <c r="D331" s="57" t="s">
        <v>457</v>
      </c>
      <c r="E331" s="50">
        <v>0</v>
      </c>
      <c r="F331" s="51" t="s">
        <v>1067</v>
      </c>
      <c r="G331" s="52">
        <v>0.63</v>
      </c>
      <c r="H331" s="51" t="s">
        <v>1066</v>
      </c>
      <c r="I331" s="52">
        <v>0.23</v>
      </c>
      <c r="J331" s="60" t="s">
        <v>512</v>
      </c>
      <c r="K331" s="58"/>
      <c r="L331" s="56" t="s">
        <v>512</v>
      </c>
      <c r="M331" s="58"/>
      <c r="N331" s="56" t="s">
        <v>446</v>
      </c>
      <c r="O331" s="58"/>
      <c r="P331" s="58"/>
    </row>
    <row r="332" spans="1:16" ht="12.75" customHeight="1">
      <c r="A332" s="59" t="s">
        <v>1340</v>
      </c>
      <c r="B332" s="56" t="s">
        <v>289</v>
      </c>
      <c r="C332" s="59" t="s">
        <v>1356</v>
      </c>
      <c r="D332" s="57" t="s">
        <v>457</v>
      </c>
      <c r="E332" s="50">
        <v>0</v>
      </c>
      <c r="F332" s="51" t="s">
        <v>1067</v>
      </c>
      <c r="G332" s="52">
        <v>0.63</v>
      </c>
      <c r="H332" s="51" t="s">
        <v>1066</v>
      </c>
      <c r="I332" s="52">
        <v>0.23</v>
      </c>
      <c r="J332" s="60" t="s">
        <v>512</v>
      </c>
      <c r="K332" s="58"/>
      <c r="L332" s="56" t="s">
        <v>512</v>
      </c>
      <c r="M332" s="58"/>
      <c r="N332" s="56" t="s">
        <v>446</v>
      </c>
      <c r="O332" s="58"/>
      <c r="P332" s="58"/>
    </row>
    <row r="333" spans="1:16" ht="12.75" customHeight="1">
      <c r="A333" s="59" t="s">
        <v>1340</v>
      </c>
      <c r="B333" s="49" t="s">
        <v>289</v>
      </c>
      <c r="C333" s="51" t="s">
        <v>1357</v>
      </c>
      <c r="D333" s="54" t="s">
        <v>457</v>
      </c>
      <c r="E333" s="50">
        <v>0</v>
      </c>
      <c r="F333" s="51" t="s">
        <v>1067</v>
      </c>
      <c r="G333" s="52">
        <v>0.63</v>
      </c>
      <c r="H333" s="51" t="s">
        <v>1066</v>
      </c>
      <c r="I333" s="52">
        <v>0.23</v>
      </c>
      <c r="J333" s="51" t="s">
        <v>512</v>
      </c>
      <c r="K333" s="58"/>
      <c r="L333" s="49" t="s">
        <v>512</v>
      </c>
      <c r="M333" s="58"/>
      <c r="N333" s="49" t="s">
        <v>446</v>
      </c>
      <c r="O333" s="58"/>
      <c r="P333" s="58"/>
    </row>
    <row r="334" spans="1:16" ht="12.75" customHeight="1">
      <c r="A334" s="51" t="s">
        <v>268</v>
      </c>
      <c r="B334" s="56" t="s">
        <v>289</v>
      </c>
      <c r="C334" s="51" t="s">
        <v>1358</v>
      </c>
      <c r="D334" s="57" t="s">
        <v>457</v>
      </c>
      <c r="E334" s="65">
        <v>0</v>
      </c>
      <c r="F334" s="51" t="s">
        <v>1067</v>
      </c>
      <c r="G334" s="52">
        <v>0.63</v>
      </c>
      <c r="H334" s="51" t="s">
        <v>1066</v>
      </c>
      <c r="I334" s="52">
        <v>0.23</v>
      </c>
      <c r="J334" s="60" t="s">
        <v>512</v>
      </c>
      <c r="K334" s="58"/>
      <c r="L334" s="56" t="s">
        <v>512</v>
      </c>
      <c r="M334" s="58"/>
      <c r="N334" s="56" t="s">
        <v>446</v>
      </c>
      <c r="O334" s="58"/>
      <c r="P334" s="58"/>
    </row>
    <row r="335" spans="1:16" ht="12.75" customHeight="1">
      <c r="A335" s="59" t="s">
        <v>1340</v>
      </c>
      <c r="B335" s="56" t="s">
        <v>289</v>
      </c>
      <c r="C335" s="51" t="s">
        <v>1359</v>
      </c>
      <c r="D335" s="57" t="s">
        <v>457</v>
      </c>
      <c r="E335" s="50">
        <v>0</v>
      </c>
      <c r="F335" s="51" t="s">
        <v>1067</v>
      </c>
      <c r="G335" s="52">
        <v>0.64</v>
      </c>
      <c r="H335" s="51" t="s">
        <v>1066</v>
      </c>
      <c r="I335" s="52">
        <v>0.22</v>
      </c>
      <c r="J335" s="60" t="s">
        <v>512</v>
      </c>
      <c r="K335" s="58"/>
      <c r="L335" s="56" t="s">
        <v>512</v>
      </c>
      <c r="M335" s="58"/>
      <c r="N335" s="56" t="s">
        <v>446</v>
      </c>
      <c r="O335" s="58"/>
      <c r="P335" s="58"/>
    </row>
    <row r="336" spans="1:16" ht="12.75" customHeight="1">
      <c r="A336" s="59" t="s">
        <v>1340</v>
      </c>
      <c r="B336" s="56" t="s">
        <v>289</v>
      </c>
      <c r="C336" s="60" t="s">
        <v>1350</v>
      </c>
      <c r="D336" s="57" t="s">
        <v>457</v>
      </c>
      <c r="E336" s="50">
        <v>0</v>
      </c>
      <c r="F336" s="51" t="s">
        <v>1067</v>
      </c>
      <c r="G336" s="52">
        <v>0.64</v>
      </c>
      <c r="H336" s="51" t="s">
        <v>1066</v>
      </c>
      <c r="I336" s="52">
        <v>0.22</v>
      </c>
      <c r="J336" s="60" t="s">
        <v>512</v>
      </c>
      <c r="K336" s="58"/>
      <c r="L336" s="56" t="s">
        <v>512</v>
      </c>
      <c r="M336" s="58"/>
      <c r="N336" s="56" t="s">
        <v>446</v>
      </c>
      <c r="O336" s="58"/>
      <c r="P336" s="58"/>
    </row>
    <row r="337" spans="1:16" ht="12.75" customHeight="1">
      <c r="A337" s="59" t="s">
        <v>1340</v>
      </c>
      <c r="B337" s="56" t="s">
        <v>269</v>
      </c>
      <c r="C337" s="60" t="s">
        <v>1360</v>
      </c>
      <c r="D337" s="57" t="s">
        <v>442</v>
      </c>
      <c r="E337" s="58"/>
      <c r="F337" s="51"/>
      <c r="G337" s="51"/>
      <c r="H337" s="51"/>
      <c r="I337" s="51"/>
      <c r="J337" s="58"/>
      <c r="K337" s="58"/>
      <c r="L337" s="58"/>
      <c r="M337" s="58"/>
      <c r="N337" s="58"/>
      <c r="O337" s="58"/>
      <c r="P337" s="58"/>
    </row>
    <row r="338" spans="1:16" ht="12.75" customHeight="1">
      <c r="A338" s="51" t="s">
        <v>268</v>
      </c>
      <c r="B338" s="56" t="s">
        <v>269</v>
      </c>
      <c r="C338" s="39" t="s">
        <v>1361</v>
      </c>
      <c r="D338" s="57" t="s">
        <v>442</v>
      </c>
      <c r="E338" s="58"/>
      <c r="F338" s="51"/>
      <c r="G338" s="51"/>
      <c r="H338" s="51"/>
      <c r="I338" s="51"/>
      <c r="J338" s="58"/>
      <c r="K338" s="58"/>
      <c r="L338" s="58"/>
      <c r="M338" s="58"/>
      <c r="N338" s="58"/>
      <c r="O338" s="58"/>
      <c r="P338" s="58"/>
    </row>
    <row r="339" spans="1:16" ht="12.75" customHeight="1">
      <c r="A339" s="59" t="s">
        <v>1340</v>
      </c>
      <c r="B339" s="56" t="s">
        <v>269</v>
      </c>
      <c r="C339" s="39" t="s">
        <v>1362</v>
      </c>
      <c r="D339" s="57" t="s">
        <v>442</v>
      </c>
      <c r="E339" s="58"/>
      <c r="F339" s="51"/>
      <c r="G339" s="51"/>
      <c r="H339" s="51"/>
      <c r="I339" s="51"/>
      <c r="J339" s="58"/>
      <c r="K339" s="58"/>
      <c r="L339" s="58"/>
      <c r="M339" s="58"/>
      <c r="N339" s="58"/>
      <c r="O339" s="58"/>
      <c r="P339" s="58"/>
    </row>
    <row r="340" spans="1:16" ht="12.75" customHeight="1">
      <c r="A340" s="59" t="s">
        <v>1340</v>
      </c>
      <c r="B340" s="56" t="s">
        <v>269</v>
      </c>
      <c r="C340" s="39" t="s">
        <v>1363</v>
      </c>
      <c r="D340" s="57" t="s">
        <v>442</v>
      </c>
      <c r="E340" s="58"/>
      <c r="F340" s="51"/>
      <c r="G340" s="51"/>
      <c r="H340" s="51"/>
      <c r="I340" s="51"/>
      <c r="J340" s="58"/>
      <c r="K340" s="58"/>
      <c r="L340" s="58"/>
      <c r="M340" s="58"/>
      <c r="N340" s="58"/>
      <c r="O340" s="58"/>
      <c r="P340" s="58"/>
    </row>
    <row r="341" spans="1:16" ht="12.75" customHeight="1">
      <c r="A341" s="59" t="s">
        <v>1340</v>
      </c>
      <c r="B341" s="56" t="s">
        <v>269</v>
      </c>
      <c r="C341" s="59" t="s">
        <v>1364</v>
      </c>
      <c r="D341" s="57" t="s">
        <v>442</v>
      </c>
      <c r="E341" s="58"/>
      <c r="F341" s="51"/>
      <c r="G341" s="51"/>
      <c r="H341" s="51"/>
      <c r="I341" s="51"/>
      <c r="J341" s="58"/>
      <c r="K341" s="58"/>
      <c r="L341" s="58"/>
      <c r="M341" s="58"/>
      <c r="N341" s="58"/>
      <c r="O341" s="58"/>
      <c r="P341" s="58"/>
    </row>
    <row r="342" spans="1:16" ht="12.75" customHeight="1">
      <c r="A342" s="59" t="s">
        <v>1340</v>
      </c>
      <c r="B342" s="56" t="s">
        <v>269</v>
      </c>
      <c r="C342" s="59" t="s">
        <v>1365</v>
      </c>
      <c r="D342" s="57" t="s">
        <v>442</v>
      </c>
      <c r="E342" s="58"/>
      <c r="F342" s="51"/>
      <c r="G342" s="51"/>
      <c r="H342" s="51"/>
      <c r="I342" s="51"/>
      <c r="J342" s="58"/>
      <c r="K342" s="58"/>
      <c r="L342" s="58"/>
      <c r="M342" s="58"/>
      <c r="N342" s="58"/>
      <c r="O342" s="58"/>
      <c r="P342" s="58"/>
    </row>
    <row r="343" spans="1:16" ht="12.75" customHeight="1">
      <c r="A343" s="51" t="s">
        <v>268</v>
      </c>
      <c r="B343" s="61" t="s">
        <v>269</v>
      </c>
      <c r="C343" s="59" t="s">
        <v>1366</v>
      </c>
      <c r="D343" s="63" t="s">
        <v>442</v>
      </c>
      <c r="E343" s="58"/>
      <c r="F343" s="51"/>
      <c r="G343" s="51"/>
      <c r="H343" s="51"/>
      <c r="I343" s="51"/>
      <c r="J343" s="58"/>
      <c r="K343" s="58"/>
      <c r="L343" s="58"/>
      <c r="M343" s="58"/>
      <c r="N343" s="58"/>
      <c r="O343" s="58"/>
      <c r="P343" s="58"/>
    </row>
    <row r="344" spans="1:16" ht="12.75" customHeight="1">
      <c r="A344" s="51" t="s">
        <v>268</v>
      </c>
      <c r="B344" s="61" t="s">
        <v>269</v>
      </c>
      <c r="C344" s="59" t="s">
        <v>1367</v>
      </c>
      <c r="D344" s="63" t="s">
        <v>442</v>
      </c>
      <c r="E344" s="58"/>
      <c r="F344" s="51"/>
      <c r="G344" s="51"/>
      <c r="H344" s="51"/>
      <c r="I344" s="51"/>
      <c r="J344" s="58"/>
      <c r="K344" s="58"/>
      <c r="L344" s="58"/>
      <c r="M344" s="58"/>
      <c r="N344" s="58"/>
      <c r="O344" s="58"/>
      <c r="P344" s="58"/>
    </row>
    <row r="345" spans="1:16" ht="12.75" customHeight="1">
      <c r="A345" s="51" t="s">
        <v>268</v>
      </c>
      <c r="B345" s="61" t="s">
        <v>269</v>
      </c>
      <c r="C345" s="59" t="s">
        <v>1368</v>
      </c>
      <c r="D345" s="63" t="s">
        <v>442</v>
      </c>
      <c r="E345" s="58"/>
      <c r="F345" s="51"/>
      <c r="G345" s="51"/>
      <c r="H345" s="51"/>
      <c r="I345" s="51"/>
      <c r="J345" s="58"/>
      <c r="K345" s="58"/>
      <c r="L345" s="58"/>
      <c r="M345" s="58"/>
      <c r="N345" s="58"/>
      <c r="O345" s="58"/>
      <c r="P345" s="58"/>
    </row>
    <row r="346" spans="1:16" ht="12.75" customHeight="1">
      <c r="A346" s="51" t="s">
        <v>268</v>
      </c>
      <c r="B346" s="61" t="s">
        <v>269</v>
      </c>
      <c r="C346" s="59" t="s">
        <v>1369</v>
      </c>
      <c r="D346" s="63" t="s">
        <v>442</v>
      </c>
      <c r="E346" s="58"/>
      <c r="F346" s="51"/>
      <c r="G346" s="51"/>
      <c r="H346" s="51"/>
      <c r="I346" s="51"/>
      <c r="J346" s="58"/>
      <c r="K346" s="58"/>
      <c r="L346" s="58"/>
      <c r="M346" s="58"/>
      <c r="N346" s="58"/>
      <c r="O346" s="58"/>
      <c r="P346" s="58"/>
    </row>
    <row r="347" spans="1:16" ht="12.75" customHeight="1">
      <c r="A347" s="59" t="s">
        <v>1340</v>
      </c>
      <c r="B347" s="56" t="s">
        <v>269</v>
      </c>
      <c r="C347" s="58"/>
      <c r="D347" s="58"/>
      <c r="E347" s="58"/>
      <c r="F347" s="51"/>
      <c r="G347" s="51"/>
      <c r="H347" s="51"/>
      <c r="I347" s="51"/>
      <c r="J347" s="58"/>
      <c r="K347" s="58"/>
      <c r="L347" s="58"/>
      <c r="M347" s="58"/>
      <c r="N347" s="58"/>
      <c r="O347" s="58"/>
      <c r="P347" s="58"/>
    </row>
    <row r="348" spans="1:16" ht="12.75" customHeight="1">
      <c r="A348" s="59" t="s">
        <v>1340</v>
      </c>
      <c r="B348" s="56" t="s">
        <v>269</v>
      </c>
      <c r="C348" s="58"/>
      <c r="D348" s="58"/>
      <c r="E348" s="58"/>
      <c r="F348" s="51"/>
      <c r="G348" s="51"/>
      <c r="H348" s="51"/>
      <c r="I348" s="51"/>
      <c r="J348" s="58"/>
      <c r="K348" s="58"/>
      <c r="L348" s="58"/>
      <c r="M348" s="58"/>
      <c r="N348" s="58"/>
      <c r="O348" s="58"/>
      <c r="P348" s="58"/>
    </row>
    <row r="349" spans="1:16" ht="12.75" customHeight="1">
      <c r="A349" s="59" t="s">
        <v>1340</v>
      </c>
      <c r="B349" s="56" t="s">
        <v>269</v>
      </c>
      <c r="C349" s="58"/>
      <c r="D349" s="58"/>
      <c r="E349" s="58"/>
      <c r="F349" s="51"/>
      <c r="G349" s="51"/>
      <c r="H349" s="51"/>
      <c r="I349" s="51"/>
      <c r="J349" s="58"/>
      <c r="K349" s="58"/>
      <c r="L349" s="58"/>
      <c r="M349" s="58"/>
      <c r="N349" s="58"/>
      <c r="O349" s="58"/>
      <c r="P349" s="58"/>
    </row>
    <row r="350" spans="1:16" ht="12.75" customHeight="1">
      <c r="A350" s="59" t="s">
        <v>1340</v>
      </c>
      <c r="B350" s="56" t="s">
        <v>269</v>
      </c>
      <c r="C350" s="51" t="s">
        <v>1370</v>
      </c>
      <c r="D350" s="57" t="s">
        <v>457</v>
      </c>
      <c r="E350" s="58"/>
      <c r="F350" s="51"/>
      <c r="G350" s="51"/>
      <c r="H350" s="51"/>
      <c r="I350" s="51"/>
      <c r="J350" s="58"/>
      <c r="K350" s="58"/>
      <c r="L350" s="58"/>
      <c r="M350" s="58"/>
      <c r="N350" s="58"/>
      <c r="O350" s="58"/>
      <c r="P350" s="58"/>
    </row>
    <row r="351" spans="1:16" ht="12.75" customHeight="1">
      <c r="A351" s="59" t="s">
        <v>1340</v>
      </c>
      <c r="B351" s="56" t="s">
        <v>269</v>
      </c>
      <c r="C351" s="51" t="s">
        <v>1371</v>
      </c>
      <c r="D351" s="57" t="s">
        <v>457</v>
      </c>
      <c r="E351" s="58"/>
      <c r="F351" s="51"/>
      <c r="G351" s="51"/>
      <c r="H351" s="51"/>
      <c r="I351" s="51"/>
      <c r="J351" s="58"/>
      <c r="K351" s="58"/>
      <c r="L351" s="58"/>
      <c r="M351" s="58"/>
      <c r="N351" s="58"/>
      <c r="O351" s="58"/>
      <c r="P351" s="58"/>
    </row>
    <row r="352" spans="1:16" ht="12.75" customHeight="1">
      <c r="A352" s="59" t="s">
        <v>1340</v>
      </c>
      <c r="B352" s="56" t="s">
        <v>269</v>
      </c>
      <c r="C352" s="51" t="s">
        <v>1372</v>
      </c>
      <c r="D352" s="57" t="s">
        <v>457</v>
      </c>
      <c r="E352" s="58"/>
      <c r="F352" s="51"/>
      <c r="G352" s="51"/>
      <c r="H352" s="51"/>
      <c r="I352" s="51"/>
      <c r="J352" s="58"/>
      <c r="K352" s="58"/>
      <c r="L352" s="58"/>
      <c r="M352" s="58"/>
      <c r="N352" s="58"/>
      <c r="O352" s="58"/>
      <c r="P352" s="58"/>
    </row>
    <row r="353" spans="1:16" ht="12.75" customHeight="1">
      <c r="A353" s="59" t="s">
        <v>1340</v>
      </c>
      <c r="B353" s="56" t="s">
        <v>269</v>
      </c>
      <c r="C353" s="51" t="s">
        <v>1373</v>
      </c>
      <c r="D353" s="57" t="s">
        <v>457</v>
      </c>
      <c r="E353" s="58"/>
      <c r="F353" s="51"/>
      <c r="G353" s="51"/>
      <c r="H353" s="51"/>
      <c r="I353" s="51"/>
      <c r="J353" s="58"/>
      <c r="K353" s="58"/>
      <c r="L353" s="58"/>
      <c r="M353" s="58"/>
      <c r="N353" s="58"/>
      <c r="O353" s="58"/>
      <c r="P353" s="58"/>
    </row>
    <row r="354" spans="1:16" ht="12.75" customHeight="1">
      <c r="A354" s="59" t="s">
        <v>1340</v>
      </c>
      <c r="B354" s="56" t="s">
        <v>269</v>
      </c>
      <c r="C354" s="51" t="s">
        <v>1374</v>
      </c>
      <c r="D354" s="57" t="s">
        <v>457</v>
      </c>
      <c r="E354" s="58"/>
      <c r="F354" s="51"/>
      <c r="G354" s="51"/>
      <c r="H354" s="51"/>
      <c r="I354" s="51"/>
      <c r="J354" s="58"/>
      <c r="K354" s="58"/>
      <c r="L354" s="58"/>
      <c r="M354" s="58"/>
      <c r="N354" s="58"/>
      <c r="O354" s="58"/>
      <c r="P354" s="58"/>
    </row>
    <row r="355" spans="1:16" ht="12.75" customHeight="1">
      <c r="A355" s="59" t="s">
        <v>1340</v>
      </c>
      <c r="B355" s="56" t="s">
        <v>269</v>
      </c>
      <c r="C355" s="51" t="s">
        <v>1375</v>
      </c>
      <c r="D355" s="57" t="s">
        <v>457</v>
      </c>
      <c r="E355" s="58"/>
      <c r="F355" s="51"/>
      <c r="G355" s="51"/>
      <c r="H355" s="51"/>
      <c r="I355" s="51"/>
      <c r="J355" s="58"/>
      <c r="K355" s="58"/>
      <c r="L355" s="58"/>
      <c r="M355" s="58"/>
      <c r="N355" s="58"/>
      <c r="O355" s="58"/>
      <c r="P355" s="58"/>
    </row>
    <row r="356" spans="1:16" ht="12.75" customHeight="1">
      <c r="A356" s="59" t="s">
        <v>1340</v>
      </c>
      <c r="B356" s="56" t="s">
        <v>269</v>
      </c>
      <c r="C356" s="51" t="s">
        <v>1376</v>
      </c>
      <c r="D356" s="57" t="s">
        <v>457</v>
      </c>
      <c r="E356" s="58"/>
      <c r="F356" s="51"/>
      <c r="G356" s="51"/>
      <c r="H356" s="51"/>
      <c r="I356" s="51"/>
      <c r="J356" s="58"/>
      <c r="K356" s="58"/>
      <c r="L356" s="58"/>
      <c r="M356" s="58"/>
      <c r="N356" s="58"/>
      <c r="O356" s="58"/>
      <c r="P356" s="58"/>
    </row>
    <row r="357" spans="1:16" ht="12.75" customHeight="1">
      <c r="A357" s="59" t="s">
        <v>1340</v>
      </c>
      <c r="B357" s="56" t="s">
        <v>269</v>
      </c>
      <c r="C357" s="51" t="s">
        <v>1377</v>
      </c>
      <c r="D357" s="57" t="s">
        <v>457</v>
      </c>
      <c r="E357" s="58"/>
      <c r="F357" s="51"/>
      <c r="G357" s="51"/>
      <c r="H357" s="51"/>
      <c r="I357" s="51"/>
      <c r="J357" s="58"/>
      <c r="K357" s="58"/>
      <c r="L357" s="58"/>
      <c r="M357" s="58"/>
      <c r="N357" s="58"/>
      <c r="O357" s="58"/>
      <c r="P357" s="58"/>
    </row>
    <row r="358" spans="1:16" ht="12.75" customHeight="1">
      <c r="A358" s="59" t="s">
        <v>1340</v>
      </c>
      <c r="B358" s="56" t="s">
        <v>269</v>
      </c>
      <c r="C358" s="58"/>
      <c r="D358" s="58"/>
      <c r="E358" s="58"/>
      <c r="F358" s="51"/>
      <c r="G358" s="51"/>
      <c r="H358" s="51"/>
      <c r="I358" s="51"/>
      <c r="J358" s="58"/>
      <c r="K358" s="58"/>
      <c r="L358" s="58"/>
      <c r="M358" s="58"/>
      <c r="N358" s="58"/>
      <c r="O358" s="58"/>
      <c r="P358" s="58"/>
    </row>
    <row r="359" spans="1:16" ht="12.75" customHeight="1">
      <c r="A359" s="59" t="s">
        <v>1340</v>
      </c>
      <c r="B359" s="56" t="s">
        <v>269</v>
      </c>
      <c r="C359" s="58"/>
      <c r="D359" s="58"/>
      <c r="E359" s="58"/>
      <c r="F359" s="51"/>
      <c r="G359" s="51"/>
      <c r="H359" s="51"/>
      <c r="I359" s="51"/>
      <c r="J359" s="58"/>
      <c r="K359" s="58"/>
      <c r="L359" s="58"/>
      <c r="M359" s="58"/>
      <c r="N359" s="58"/>
      <c r="O359" s="58"/>
      <c r="P359" s="58"/>
    </row>
    <row r="360" spans="1:16" ht="12.75" customHeight="1">
      <c r="A360" s="59" t="s">
        <v>1340</v>
      </c>
      <c r="B360" s="56" t="s">
        <v>269</v>
      </c>
      <c r="C360" s="58"/>
      <c r="D360" s="58"/>
      <c r="E360" s="58"/>
      <c r="F360" s="51"/>
      <c r="G360" s="51"/>
      <c r="H360" s="51"/>
      <c r="I360" s="51"/>
      <c r="J360" s="58"/>
      <c r="K360" s="58"/>
      <c r="L360" s="58"/>
      <c r="M360" s="58"/>
      <c r="N360" s="58"/>
      <c r="O360" s="58"/>
      <c r="P360" s="58"/>
    </row>
    <row r="361" spans="1:16" ht="12.75" customHeight="1">
      <c r="A361" s="59" t="s">
        <v>1340</v>
      </c>
      <c r="B361" s="56" t="s">
        <v>269</v>
      </c>
      <c r="C361" s="66" t="s">
        <v>1378</v>
      </c>
      <c r="D361" s="57" t="s">
        <v>457</v>
      </c>
      <c r="E361" s="58"/>
      <c r="F361" s="51"/>
      <c r="G361" s="51"/>
      <c r="H361" s="51"/>
      <c r="I361" s="51"/>
      <c r="J361" s="58"/>
      <c r="K361" s="58"/>
      <c r="L361" s="58"/>
      <c r="M361" s="58"/>
      <c r="N361" s="58"/>
      <c r="O361" s="58"/>
      <c r="P361" s="58"/>
    </row>
    <row r="362" spans="1:16" ht="12.75" customHeight="1">
      <c r="A362" s="59" t="s">
        <v>1340</v>
      </c>
      <c r="B362" s="56" t="s">
        <v>269</v>
      </c>
      <c r="C362" s="51" t="s">
        <v>1379</v>
      </c>
      <c r="D362" s="57" t="s">
        <v>457</v>
      </c>
      <c r="E362" s="58"/>
      <c r="F362" s="51"/>
      <c r="G362" s="51"/>
      <c r="H362" s="51"/>
      <c r="I362" s="51"/>
      <c r="J362" s="58"/>
      <c r="K362" s="58"/>
      <c r="L362" s="58"/>
      <c r="M362" s="58"/>
      <c r="N362" s="58"/>
      <c r="O362" s="58"/>
      <c r="P362" s="58"/>
    </row>
    <row r="363" spans="1:16" ht="12.75" customHeight="1">
      <c r="A363" s="59" t="s">
        <v>1340</v>
      </c>
      <c r="B363" s="56" t="s">
        <v>269</v>
      </c>
      <c r="C363" s="51" t="s">
        <v>1380</v>
      </c>
      <c r="D363" s="57" t="s">
        <v>457</v>
      </c>
      <c r="E363" s="58"/>
      <c r="F363" s="51"/>
      <c r="G363" s="51"/>
      <c r="H363" s="51"/>
      <c r="I363" s="51"/>
      <c r="J363" s="58"/>
      <c r="K363" s="58"/>
      <c r="L363" s="58"/>
      <c r="M363" s="58"/>
      <c r="N363" s="58"/>
      <c r="O363" s="58"/>
      <c r="P363" s="58"/>
    </row>
    <row r="364" spans="1:16" ht="12.75" customHeight="1">
      <c r="A364" s="59" t="s">
        <v>1340</v>
      </c>
      <c r="B364" s="56" t="s">
        <v>269</v>
      </c>
      <c r="C364" s="51" t="s">
        <v>1381</v>
      </c>
      <c r="D364" s="57" t="s">
        <v>457</v>
      </c>
      <c r="E364" s="58"/>
      <c r="F364" s="51"/>
      <c r="G364" s="51"/>
      <c r="H364" s="51"/>
      <c r="I364" s="51"/>
      <c r="J364" s="58"/>
      <c r="K364" s="58"/>
      <c r="L364" s="58"/>
      <c r="M364" s="58"/>
      <c r="N364" s="58"/>
      <c r="O364" s="58"/>
      <c r="P364" s="58"/>
    </row>
    <row r="365" spans="1:16" ht="12.75" customHeight="1">
      <c r="A365" s="59" t="s">
        <v>1340</v>
      </c>
      <c r="B365" s="56" t="s">
        <v>269</v>
      </c>
      <c r="C365" s="51" t="s">
        <v>1382</v>
      </c>
      <c r="D365" s="57" t="s">
        <v>457</v>
      </c>
      <c r="E365" s="58"/>
      <c r="F365" s="51"/>
      <c r="G365" s="51"/>
      <c r="H365" s="51"/>
      <c r="I365" s="51"/>
      <c r="J365" s="58"/>
      <c r="K365" s="58"/>
      <c r="L365" s="58"/>
      <c r="M365" s="58"/>
      <c r="N365" s="58"/>
      <c r="O365" s="58"/>
      <c r="P365" s="58"/>
    </row>
    <row r="366" spans="1:16" ht="12.75" customHeight="1">
      <c r="A366" s="59" t="s">
        <v>1340</v>
      </c>
      <c r="B366" s="56" t="s">
        <v>269</v>
      </c>
      <c r="C366" s="51" t="s">
        <v>1383</v>
      </c>
      <c r="D366" s="57" t="s">
        <v>457</v>
      </c>
      <c r="E366" s="58"/>
      <c r="F366" s="51"/>
      <c r="G366" s="51"/>
      <c r="H366" s="51"/>
      <c r="I366" s="51"/>
      <c r="J366" s="58"/>
      <c r="K366" s="58"/>
      <c r="L366" s="58"/>
      <c r="M366" s="58"/>
      <c r="N366" s="58"/>
      <c r="O366" s="58"/>
      <c r="P366" s="58"/>
    </row>
    <row r="367" spans="1:16" ht="12.75" customHeight="1">
      <c r="A367" s="59" t="s">
        <v>1340</v>
      </c>
      <c r="B367" s="56" t="s">
        <v>269</v>
      </c>
      <c r="C367" s="51" t="s">
        <v>1384</v>
      </c>
      <c r="D367" s="57" t="s">
        <v>457</v>
      </c>
      <c r="E367" s="58"/>
      <c r="F367" s="51"/>
      <c r="G367" s="51"/>
      <c r="H367" s="51"/>
      <c r="I367" s="51"/>
      <c r="J367" s="58"/>
      <c r="K367" s="58"/>
      <c r="L367" s="58"/>
      <c r="M367" s="58"/>
      <c r="N367" s="58"/>
      <c r="O367" s="58"/>
      <c r="P367" s="58"/>
    </row>
    <row r="368" spans="1:16" ht="12.75" customHeight="1">
      <c r="A368" s="59" t="s">
        <v>1340</v>
      </c>
      <c r="B368" s="56" t="s">
        <v>269</v>
      </c>
      <c r="C368" s="51" t="s">
        <v>1385</v>
      </c>
      <c r="D368" s="57" t="s">
        <v>457</v>
      </c>
      <c r="E368" s="58"/>
      <c r="F368" s="51"/>
      <c r="G368" s="51"/>
      <c r="H368" s="51"/>
      <c r="I368" s="51"/>
      <c r="J368" s="58"/>
      <c r="K368" s="58"/>
      <c r="L368" s="58"/>
      <c r="M368" s="58"/>
      <c r="N368" s="58"/>
      <c r="O368" s="58"/>
      <c r="P368" s="58"/>
    </row>
    <row r="369" spans="1:16" ht="12.75" customHeight="1">
      <c r="A369" s="51" t="s">
        <v>268</v>
      </c>
      <c r="B369" s="56" t="s">
        <v>269</v>
      </c>
      <c r="C369" s="51" t="s">
        <v>1386</v>
      </c>
      <c r="D369" s="57" t="s">
        <v>457</v>
      </c>
      <c r="E369" s="58"/>
      <c r="F369" s="51"/>
      <c r="G369" s="51"/>
      <c r="H369" s="51"/>
      <c r="I369" s="51"/>
      <c r="J369" s="58"/>
      <c r="K369" s="58"/>
      <c r="L369" s="58"/>
      <c r="M369" s="58"/>
      <c r="N369" s="58"/>
      <c r="O369" s="58"/>
      <c r="P369" s="58"/>
    </row>
    <row r="370" spans="1:16" ht="12.75" customHeight="1">
      <c r="A370" s="59" t="s">
        <v>1340</v>
      </c>
      <c r="B370" s="56" t="s">
        <v>269</v>
      </c>
      <c r="C370" s="58"/>
      <c r="D370" s="57" t="s">
        <v>457</v>
      </c>
      <c r="E370" s="58"/>
      <c r="F370" s="51"/>
      <c r="G370" s="51"/>
      <c r="H370" s="51"/>
      <c r="I370" s="51"/>
      <c r="J370" s="58"/>
      <c r="K370" s="58"/>
      <c r="L370" s="58"/>
      <c r="M370" s="58"/>
      <c r="N370" s="58"/>
      <c r="O370" s="58"/>
      <c r="P370" s="58"/>
    </row>
    <row r="371" spans="1:16" ht="12.75" customHeight="1">
      <c r="A371" s="59" t="s">
        <v>1340</v>
      </c>
      <c r="B371" s="56" t="s">
        <v>269</v>
      </c>
      <c r="C371" s="51" t="s">
        <v>1387</v>
      </c>
      <c r="D371" s="51" t="s">
        <v>457</v>
      </c>
      <c r="E371" s="58"/>
      <c r="F371" s="51"/>
      <c r="G371" s="51"/>
      <c r="H371" s="51"/>
      <c r="I371" s="51"/>
      <c r="J371" s="58"/>
      <c r="K371" s="58"/>
      <c r="L371" s="58"/>
      <c r="M371" s="58"/>
      <c r="N371" s="58"/>
      <c r="O371" s="58"/>
      <c r="P371" s="58"/>
    </row>
    <row r="372" spans="1:16" ht="12.75" customHeight="1">
      <c r="A372" s="59" t="s">
        <v>1340</v>
      </c>
      <c r="B372" s="56" t="s">
        <v>269</v>
      </c>
      <c r="C372" s="51" t="s">
        <v>1388</v>
      </c>
      <c r="D372" s="51" t="s">
        <v>457</v>
      </c>
      <c r="E372" s="58"/>
      <c r="F372" s="51"/>
      <c r="G372" s="51"/>
      <c r="H372" s="51"/>
      <c r="I372" s="51"/>
      <c r="J372" s="58"/>
      <c r="K372" s="58"/>
      <c r="L372" s="58"/>
      <c r="M372" s="58"/>
      <c r="N372" s="58"/>
      <c r="O372" s="58"/>
      <c r="P372" s="58"/>
    </row>
    <row r="373" spans="1:16" ht="12.75" customHeight="1">
      <c r="A373" s="59" t="s">
        <v>1340</v>
      </c>
      <c r="B373" s="56" t="s">
        <v>269</v>
      </c>
      <c r="C373" s="51" t="s">
        <v>1389</v>
      </c>
      <c r="D373" s="51" t="s">
        <v>457</v>
      </c>
      <c r="E373" s="58"/>
      <c r="F373" s="51"/>
      <c r="G373" s="51"/>
      <c r="H373" s="51"/>
      <c r="I373" s="51"/>
      <c r="J373" s="58"/>
      <c r="K373" s="58"/>
      <c r="L373" s="58"/>
      <c r="M373" s="58"/>
      <c r="N373" s="58"/>
      <c r="O373" s="58"/>
      <c r="P373" s="58"/>
    </row>
    <row r="374" spans="1:16" ht="12.75" customHeight="1">
      <c r="A374" s="59" t="s">
        <v>1340</v>
      </c>
      <c r="B374" s="56" t="s">
        <v>269</v>
      </c>
      <c r="C374" s="51" t="s">
        <v>1390</v>
      </c>
      <c r="D374" s="51" t="s">
        <v>457</v>
      </c>
      <c r="E374" s="58"/>
      <c r="F374" s="51"/>
      <c r="G374" s="51"/>
      <c r="H374" s="51"/>
      <c r="I374" s="51"/>
      <c r="J374" s="58"/>
      <c r="K374" s="58"/>
      <c r="L374" s="58"/>
      <c r="M374" s="58"/>
      <c r="N374" s="58"/>
      <c r="O374" s="58"/>
      <c r="P374" s="58"/>
    </row>
    <row r="375" spans="1:16" ht="12.75" customHeight="1">
      <c r="A375" s="59" t="s">
        <v>1340</v>
      </c>
      <c r="B375" s="56" t="s">
        <v>269</v>
      </c>
      <c r="C375" s="51" t="s">
        <v>1391</v>
      </c>
      <c r="D375" s="51" t="s">
        <v>457</v>
      </c>
      <c r="E375" s="58"/>
      <c r="F375" s="51"/>
      <c r="G375" s="51"/>
      <c r="H375" s="51"/>
      <c r="I375" s="51"/>
      <c r="J375" s="58"/>
      <c r="K375" s="58"/>
      <c r="L375" s="58"/>
      <c r="M375" s="58"/>
      <c r="N375" s="58"/>
      <c r="O375" s="58"/>
      <c r="P375" s="58"/>
    </row>
    <row r="376" spans="1:16" ht="12.75" customHeight="1">
      <c r="A376" s="59" t="s">
        <v>1340</v>
      </c>
      <c r="B376" s="56" t="s">
        <v>269</v>
      </c>
      <c r="C376" s="51" t="s">
        <v>1392</v>
      </c>
      <c r="D376" s="51" t="s">
        <v>457</v>
      </c>
      <c r="E376" s="58"/>
      <c r="F376" s="51"/>
      <c r="G376" s="51"/>
      <c r="H376" s="51"/>
      <c r="I376" s="51"/>
      <c r="J376" s="58"/>
      <c r="K376" s="58"/>
      <c r="L376" s="58"/>
      <c r="M376" s="58"/>
      <c r="N376" s="58"/>
      <c r="O376" s="58"/>
      <c r="P376" s="58"/>
    </row>
    <row r="377" spans="1:16" ht="12.75" customHeight="1">
      <c r="A377" s="59" t="s">
        <v>1340</v>
      </c>
      <c r="B377" s="56" t="s">
        <v>269</v>
      </c>
      <c r="C377" s="39" t="s">
        <v>1393</v>
      </c>
      <c r="D377" s="51" t="s">
        <v>457</v>
      </c>
      <c r="E377" s="58"/>
      <c r="F377" s="51"/>
      <c r="G377" s="51"/>
      <c r="H377" s="51"/>
      <c r="I377" s="51"/>
      <c r="J377" s="58"/>
      <c r="K377" s="58"/>
      <c r="L377" s="58"/>
      <c r="M377" s="58"/>
      <c r="N377" s="58"/>
      <c r="O377" s="58"/>
      <c r="P377" s="58"/>
    </row>
    <row r="378" spans="1:16" ht="12.75" customHeight="1">
      <c r="A378" s="59" t="s">
        <v>1340</v>
      </c>
      <c r="B378" s="56" t="s">
        <v>269</v>
      </c>
      <c r="C378" s="39" t="s">
        <v>1394</v>
      </c>
      <c r="D378" s="51" t="s">
        <v>457</v>
      </c>
      <c r="E378" s="58"/>
      <c r="F378" s="51"/>
      <c r="G378" s="51"/>
      <c r="H378" s="51"/>
      <c r="I378" s="51"/>
      <c r="J378" s="58"/>
      <c r="K378" s="58"/>
      <c r="L378" s="58"/>
      <c r="M378" s="58"/>
      <c r="N378" s="58"/>
      <c r="O378" s="58"/>
      <c r="P378" s="58"/>
    </row>
    <row r="379" spans="1:16" ht="12.75" customHeight="1">
      <c r="A379" s="59" t="s">
        <v>1340</v>
      </c>
      <c r="B379" s="56" t="s">
        <v>269</v>
      </c>
      <c r="C379" s="66" t="s">
        <v>1378</v>
      </c>
      <c r="D379" s="51" t="s">
        <v>457</v>
      </c>
      <c r="E379" s="58"/>
      <c r="F379" s="51"/>
      <c r="G379" s="51"/>
      <c r="H379" s="51"/>
      <c r="I379" s="51"/>
      <c r="J379" s="58"/>
      <c r="K379" s="58"/>
      <c r="L379" s="58"/>
      <c r="M379" s="58"/>
      <c r="N379" s="58"/>
      <c r="O379" s="58"/>
      <c r="P379" s="58"/>
    </row>
    <row r="380" spans="1:16" ht="12.75" customHeight="1">
      <c r="A380" s="59" t="s">
        <v>1340</v>
      </c>
      <c r="B380" s="56" t="s">
        <v>269</v>
      </c>
      <c r="C380" s="66" t="s">
        <v>1379</v>
      </c>
      <c r="D380" s="51" t="s">
        <v>457</v>
      </c>
      <c r="E380" s="58"/>
      <c r="F380" s="51"/>
      <c r="G380" s="51"/>
      <c r="H380" s="51"/>
      <c r="I380" s="51"/>
      <c r="J380" s="58"/>
      <c r="K380" s="58"/>
      <c r="L380" s="58"/>
      <c r="M380" s="58"/>
      <c r="N380" s="58"/>
      <c r="O380" s="58"/>
      <c r="P380" s="58"/>
    </row>
    <row r="381" spans="1:16" ht="12.75" customHeight="1">
      <c r="A381" s="59" t="s">
        <v>1340</v>
      </c>
      <c r="B381" s="56" t="s">
        <v>269</v>
      </c>
      <c r="C381" s="66" t="s">
        <v>1380</v>
      </c>
      <c r="D381" s="51" t="s">
        <v>457</v>
      </c>
      <c r="E381" s="58"/>
      <c r="F381" s="51"/>
      <c r="G381" s="51"/>
      <c r="H381" s="51"/>
      <c r="I381" s="51"/>
      <c r="J381" s="58"/>
      <c r="K381" s="58"/>
      <c r="L381" s="58"/>
      <c r="M381" s="58"/>
      <c r="N381" s="58"/>
      <c r="O381" s="58"/>
      <c r="P381" s="58"/>
    </row>
    <row r="382" spans="1:16" ht="12.75" customHeight="1">
      <c r="A382" s="59" t="s">
        <v>1340</v>
      </c>
      <c r="B382" s="56" t="s">
        <v>269</v>
      </c>
      <c r="C382" s="66" t="s">
        <v>1381</v>
      </c>
      <c r="D382" s="51" t="s">
        <v>457</v>
      </c>
      <c r="E382" s="58"/>
      <c r="F382" s="51"/>
      <c r="G382" s="51"/>
      <c r="H382" s="51"/>
      <c r="I382" s="51"/>
      <c r="J382" s="58"/>
      <c r="K382" s="58"/>
      <c r="L382" s="58"/>
      <c r="M382" s="58"/>
      <c r="N382" s="58"/>
      <c r="O382" s="58"/>
      <c r="P382" s="58"/>
    </row>
    <row r="383" spans="1:16" ht="12.75" customHeight="1">
      <c r="A383" s="59" t="s">
        <v>1340</v>
      </c>
      <c r="B383" s="56" t="s">
        <v>269</v>
      </c>
      <c r="C383" s="66" t="s">
        <v>1382</v>
      </c>
      <c r="D383" s="51" t="s">
        <v>457</v>
      </c>
      <c r="E383" s="58"/>
      <c r="F383" s="51"/>
      <c r="G383" s="51"/>
      <c r="H383" s="51"/>
      <c r="I383" s="51"/>
      <c r="J383" s="58"/>
      <c r="K383" s="58"/>
      <c r="L383" s="58"/>
      <c r="M383" s="58"/>
      <c r="N383" s="58"/>
      <c r="O383" s="58"/>
      <c r="P383" s="58"/>
    </row>
    <row r="384" spans="1:16" ht="12.75" customHeight="1">
      <c r="A384" s="59" t="s">
        <v>1340</v>
      </c>
      <c r="B384" s="56" t="s">
        <v>269</v>
      </c>
      <c r="C384" s="66" t="s">
        <v>1383</v>
      </c>
      <c r="D384" s="51" t="s">
        <v>457</v>
      </c>
      <c r="E384" s="58"/>
      <c r="F384" s="51"/>
      <c r="G384" s="51"/>
      <c r="H384" s="51"/>
      <c r="I384" s="51"/>
      <c r="J384" s="58"/>
      <c r="K384" s="58"/>
      <c r="L384" s="58"/>
      <c r="M384" s="58"/>
      <c r="N384" s="58"/>
      <c r="O384" s="58"/>
      <c r="P384" s="58"/>
    </row>
    <row r="385" spans="1:16" ht="12.75" customHeight="1">
      <c r="A385" s="59" t="s">
        <v>1340</v>
      </c>
      <c r="B385" s="56" t="s">
        <v>269</v>
      </c>
      <c r="C385" s="66" t="s">
        <v>1384</v>
      </c>
      <c r="D385" s="51" t="s">
        <v>457</v>
      </c>
      <c r="E385" s="58"/>
      <c r="F385" s="51"/>
      <c r="G385" s="51"/>
      <c r="H385" s="51"/>
      <c r="I385" s="51"/>
      <c r="J385" s="58"/>
      <c r="K385" s="58"/>
      <c r="L385" s="58"/>
      <c r="M385" s="58"/>
      <c r="N385" s="58"/>
      <c r="O385" s="58"/>
      <c r="P385" s="58"/>
    </row>
    <row r="386" spans="1:16" ht="12.75" customHeight="1">
      <c r="A386" s="59" t="s">
        <v>1340</v>
      </c>
      <c r="B386" s="56" t="s">
        <v>269</v>
      </c>
      <c r="C386" s="66" t="s">
        <v>1385</v>
      </c>
      <c r="D386" s="51" t="s">
        <v>457</v>
      </c>
      <c r="E386" s="58"/>
      <c r="F386" s="51"/>
      <c r="G386" s="51"/>
      <c r="H386" s="51"/>
      <c r="I386" s="51"/>
      <c r="J386" s="58"/>
      <c r="K386" s="58"/>
      <c r="L386" s="58"/>
      <c r="M386" s="58"/>
      <c r="N386" s="58"/>
      <c r="O386" s="58"/>
      <c r="P386" s="58"/>
    </row>
    <row r="387" spans="1:16" ht="12.75" customHeight="1">
      <c r="A387" s="59" t="s">
        <v>1340</v>
      </c>
      <c r="B387" s="56" t="s">
        <v>269</v>
      </c>
      <c r="C387" s="58"/>
      <c r="D387" s="58"/>
      <c r="E387" s="58"/>
      <c r="F387" s="51"/>
      <c r="G387" s="51"/>
      <c r="H387" s="51"/>
      <c r="I387" s="51"/>
      <c r="J387" s="58"/>
      <c r="K387" s="58"/>
      <c r="L387" s="58"/>
      <c r="M387" s="58"/>
      <c r="N387" s="58"/>
      <c r="O387" s="58"/>
      <c r="P387" s="58"/>
    </row>
    <row r="388" spans="1:16" ht="12.75" customHeight="1">
      <c r="A388" s="59" t="s">
        <v>1340</v>
      </c>
      <c r="B388" s="56" t="s">
        <v>269</v>
      </c>
      <c r="C388" s="66" t="s">
        <v>1395</v>
      </c>
      <c r="D388" s="57" t="s">
        <v>457</v>
      </c>
      <c r="E388" s="58"/>
      <c r="F388" s="51"/>
      <c r="G388" s="51"/>
      <c r="H388" s="51"/>
      <c r="I388" s="51"/>
      <c r="J388" s="58"/>
      <c r="K388" s="58"/>
      <c r="L388" s="58"/>
      <c r="M388" s="58"/>
      <c r="N388" s="58"/>
      <c r="O388" s="58"/>
      <c r="P388" s="58"/>
    </row>
    <row r="389" spans="1:16" ht="12.75" customHeight="1">
      <c r="A389" s="59" t="s">
        <v>1340</v>
      </c>
      <c r="B389" s="56" t="s">
        <v>269</v>
      </c>
      <c r="C389" s="66" t="s">
        <v>1396</v>
      </c>
      <c r="D389" s="57" t="s">
        <v>457</v>
      </c>
      <c r="E389" s="58"/>
      <c r="F389" s="51"/>
      <c r="G389" s="51"/>
      <c r="H389" s="51"/>
      <c r="I389" s="51"/>
      <c r="J389" s="58"/>
      <c r="K389" s="58"/>
      <c r="L389" s="58"/>
      <c r="M389" s="58"/>
      <c r="N389" s="58"/>
      <c r="O389" s="58"/>
      <c r="P389" s="58"/>
    </row>
    <row r="390" spans="1:16" ht="12.75" customHeight="1">
      <c r="A390" s="59" t="s">
        <v>1340</v>
      </c>
      <c r="B390" s="56" t="s">
        <v>269</v>
      </c>
      <c r="C390" s="39" t="s">
        <v>1397</v>
      </c>
      <c r="D390" s="57" t="s">
        <v>457</v>
      </c>
      <c r="E390" s="58"/>
      <c r="F390" s="51"/>
      <c r="G390" s="51"/>
      <c r="H390" s="51"/>
      <c r="I390" s="51"/>
      <c r="J390" s="58"/>
      <c r="K390" s="58"/>
      <c r="L390" s="58"/>
      <c r="M390" s="58"/>
      <c r="N390" s="58"/>
      <c r="O390" s="58"/>
      <c r="P390" s="58"/>
    </row>
    <row r="391" spans="1:16" ht="12.75" customHeight="1">
      <c r="A391" s="59" t="s">
        <v>1340</v>
      </c>
      <c r="B391" s="56" t="s">
        <v>269</v>
      </c>
      <c r="C391" s="51" t="s">
        <v>1398</v>
      </c>
      <c r="D391" s="57" t="s">
        <v>457</v>
      </c>
      <c r="E391" s="58"/>
      <c r="F391" s="51"/>
      <c r="G391" s="51"/>
      <c r="H391" s="51"/>
      <c r="I391" s="51"/>
      <c r="J391" s="58"/>
      <c r="K391" s="58"/>
      <c r="L391" s="58"/>
      <c r="M391" s="58"/>
      <c r="N391" s="58"/>
      <c r="O391" s="58"/>
      <c r="P391" s="58"/>
    </row>
    <row r="392" spans="1:16" ht="12.75" customHeight="1">
      <c r="A392" s="51" t="s">
        <v>268</v>
      </c>
      <c r="B392" s="61" t="s">
        <v>269</v>
      </c>
      <c r="C392" s="59" t="s">
        <v>1399</v>
      </c>
      <c r="D392" s="63" t="s">
        <v>457</v>
      </c>
      <c r="E392" s="58"/>
      <c r="F392" s="51"/>
      <c r="G392" s="51"/>
      <c r="H392" s="51"/>
      <c r="I392" s="51"/>
      <c r="J392" s="58"/>
      <c r="K392" s="58"/>
      <c r="L392" s="58"/>
      <c r="M392" s="58"/>
      <c r="N392" s="58"/>
      <c r="O392" s="58"/>
      <c r="P392" s="58"/>
    </row>
    <row r="393" spans="1:16" ht="12.75" customHeight="1">
      <c r="A393" s="59" t="s">
        <v>1340</v>
      </c>
      <c r="B393" s="56" t="s">
        <v>269</v>
      </c>
      <c r="C393" s="39" t="s">
        <v>1400</v>
      </c>
      <c r="D393" s="57" t="s">
        <v>457</v>
      </c>
      <c r="E393" s="58"/>
      <c r="F393" s="51"/>
      <c r="G393" s="51"/>
      <c r="H393" s="51"/>
      <c r="I393" s="51"/>
      <c r="J393" s="58"/>
      <c r="K393" s="58"/>
      <c r="L393" s="58"/>
      <c r="M393" s="58"/>
      <c r="N393" s="58"/>
      <c r="O393" s="58"/>
      <c r="P393" s="58"/>
    </row>
    <row r="394" spans="1:16" ht="12.75" customHeight="1">
      <c r="A394" s="59" t="s">
        <v>1340</v>
      </c>
      <c r="B394" s="56" t="s">
        <v>269</v>
      </c>
      <c r="C394" s="51" t="s">
        <v>1401</v>
      </c>
      <c r="D394" s="57" t="s">
        <v>457</v>
      </c>
      <c r="E394" s="58"/>
      <c r="F394" s="51"/>
      <c r="G394" s="51"/>
      <c r="H394" s="51"/>
      <c r="I394" s="51"/>
      <c r="J394" s="58"/>
      <c r="K394" s="58"/>
      <c r="L394" s="58"/>
      <c r="M394" s="58"/>
      <c r="N394" s="58"/>
      <c r="O394" s="58"/>
      <c r="P394" s="58"/>
    </row>
    <row r="395" spans="1:16" ht="12.75" customHeight="1">
      <c r="A395" s="59" t="s">
        <v>1340</v>
      </c>
      <c r="B395" s="56" t="s">
        <v>269</v>
      </c>
      <c r="C395" s="51" t="s">
        <v>1402</v>
      </c>
      <c r="D395" s="57" t="s">
        <v>457</v>
      </c>
      <c r="E395" s="58"/>
      <c r="F395" s="51"/>
      <c r="G395" s="51"/>
      <c r="H395" s="51"/>
      <c r="I395" s="51"/>
      <c r="J395" s="58"/>
      <c r="K395" s="58"/>
      <c r="L395" s="58"/>
      <c r="M395" s="58"/>
      <c r="N395" s="58"/>
      <c r="O395" s="58"/>
      <c r="P395" s="58"/>
    </row>
    <row r="396" spans="1:16" ht="12.75" customHeight="1">
      <c r="A396" s="59" t="s">
        <v>1340</v>
      </c>
      <c r="B396" s="56" t="s">
        <v>269</v>
      </c>
      <c r="C396" s="51" t="s">
        <v>1403</v>
      </c>
      <c r="D396" s="57" t="s">
        <v>457</v>
      </c>
      <c r="E396" s="58"/>
      <c r="F396" s="51"/>
      <c r="G396" s="51"/>
      <c r="H396" s="51"/>
      <c r="I396" s="51"/>
      <c r="J396" s="58"/>
      <c r="K396" s="58"/>
      <c r="L396" s="58"/>
      <c r="M396" s="58"/>
      <c r="N396" s="58"/>
      <c r="O396" s="58"/>
      <c r="P396" s="58"/>
    </row>
    <row r="397" spans="1:16" ht="12.75" customHeight="1">
      <c r="A397" s="59" t="s">
        <v>1340</v>
      </c>
      <c r="B397" s="56" t="s">
        <v>269</v>
      </c>
      <c r="C397" s="51" t="s">
        <v>1404</v>
      </c>
      <c r="D397" s="57" t="s">
        <v>457</v>
      </c>
      <c r="E397" s="58"/>
      <c r="F397" s="51"/>
      <c r="G397" s="51"/>
      <c r="H397" s="51"/>
      <c r="I397" s="51"/>
      <c r="J397" s="58"/>
      <c r="K397" s="58"/>
      <c r="L397" s="58"/>
      <c r="M397" s="58"/>
      <c r="N397" s="58"/>
      <c r="O397" s="58"/>
      <c r="P397" s="58"/>
    </row>
    <row r="398" spans="1:16" ht="12.75" customHeight="1">
      <c r="A398" s="59" t="s">
        <v>1340</v>
      </c>
      <c r="B398" s="56" t="s">
        <v>269</v>
      </c>
      <c r="C398" s="51" t="s">
        <v>1405</v>
      </c>
      <c r="D398" s="57" t="s">
        <v>457</v>
      </c>
      <c r="E398" s="58"/>
      <c r="F398" s="51"/>
      <c r="G398" s="51"/>
      <c r="H398" s="51"/>
      <c r="I398" s="51"/>
      <c r="J398" s="58"/>
      <c r="K398" s="58"/>
      <c r="L398" s="58"/>
      <c r="M398" s="58"/>
      <c r="N398" s="58"/>
      <c r="O398" s="58"/>
      <c r="P398" s="58"/>
    </row>
    <row r="399" spans="1:16" ht="12.75" customHeight="1">
      <c r="A399" s="59" t="s">
        <v>1340</v>
      </c>
      <c r="B399" s="56" t="s">
        <v>269</v>
      </c>
      <c r="C399" s="60" t="s">
        <v>1360</v>
      </c>
      <c r="D399" s="57" t="s">
        <v>442</v>
      </c>
      <c r="E399" s="58"/>
      <c r="F399" s="51"/>
      <c r="G399" s="51"/>
      <c r="H399" s="51"/>
      <c r="I399" s="51"/>
      <c r="J399" s="58"/>
      <c r="K399" s="58"/>
      <c r="L399" s="58"/>
      <c r="M399" s="58"/>
      <c r="N399" s="58"/>
      <c r="O399" s="58"/>
      <c r="P399" s="58"/>
    </row>
    <row r="400" spans="1:16" ht="12.75" customHeight="1">
      <c r="A400" s="59" t="s">
        <v>1340</v>
      </c>
      <c r="B400" s="56" t="s">
        <v>269</v>
      </c>
      <c r="C400" s="60" t="s">
        <v>1406</v>
      </c>
      <c r="D400" s="57" t="s">
        <v>442</v>
      </c>
      <c r="E400" s="58"/>
      <c r="F400" s="51"/>
      <c r="G400" s="51"/>
      <c r="H400" s="51"/>
      <c r="I400" s="51"/>
      <c r="J400" s="58"/>
      <c r="K400" s="58"/>
      <c r="L400" s="58"/>
      <c r="M400" s="58"/>
      <c r="N400" s="58"/>
      <c r="O400" s="58"/>
      <c r="P400" s="58"/>
    </row>
    <row r="401" spans="1:16" ht="12.75" customHeight="1">
      <c r="A401" s="59" t="s">
        <v>1340</v>
      </c>
      <c r="B401" s="56" t="s">
        <v>269</v>
      </c>
      <c r="C401" s="39" t="s">
        <v>1407</v>
      </c>
      <c r="D401" s="57" t="s">
        <v>442</v>
      </c>
      <c r="E401" s="58"/>
      <c r="F401" s="51"/>
      <c r="G401" s="51"/>
      <c r="H401" s="51"/>
      <c r="I401" s="51"/>
      <c r="J401" s="58"/>
      <c r="K401" s="58"/>
      <c r="L401" s="58"/>
      <c r="M401" s="58"/>
      <c r="N401" s="58"/>
      <c r="O401" s="58"/>
      <c r="P401" s="58"/>
    </row>
    <row r="402" spans="1:16" ht="12.75" customHeight="1">
      <c r="A402" s="51" t="s">
        <v>268</v>
      </c>
      <c r="B402" s="56" t="s">
        <v>269</v>
      </c>
      <c r="C402" s="39" t="s">
        <v>1408</v>
      </c>
      <c r="D402" s="57" t="s">
        <v>442</v>
      </c>
      <c r="E402" s="58"/>
      <c r="F402" s="51"/>
      <c r="G402" s="51"/>
      <c r="H402" s="51"/>
      <c r="I402" s="51"/>
      <c r="J402" s="58"/>
      <c r="K402" s="58"/>
      <c r="L402" s="58"/>
      <c r="M402" s="58"/>
      <c r="N402" s="58"/>
      <c r="O402" s="58"/>
      <c r="P402" s="58"/>
    </row>
    <row r="403" spans="1:16" ht="12.75" customHeight="1">
      <c r="A403" s="59" t="s">
        <v>1340</v>
      </c>
      <c r="B403" s="56" t="s">
        <v>269</v>
      </c>
      <c r="C403" s="39" t="s">
        <v>1409</v>
      </c>
      <c r="D403" s="57" t="s">
        <v>442</v>
      </c>
      <c r="E403" s="58"/>
      <c r="F403" s="51"/>
      <c r="G403" s="51"/>
      <c r="H403" s="51"/>
      <c r="I403" s="51"/>
      <c r="J403" s="58"/>
      <c r="K403" s="58"/>
      <c r="L403" s="58"/>
      <c r="M403" s="58"/>
      <c r="N403" s="58"/>
      <c r="O403" s="58"/>
      <c r="P403" s="58"/>
    </row>
    <row r="404" spans="1:16" ht="12.75" customHeight="1">
      <c r="A404" s="59" t="s">
        <v>1340</v>
      </c>
      <c r="B404" s="56" t="s">
        <v>269</v>
      </c>
      <c r="C404" s="51" t="s">
        <v>1410</v>
      </c>
      <c r="D404" s="57" t="s">
        <v>442</v>
      </c>
      <c r="E404" s="58"/>
      <c r="F404" s="51"/>
      <c r="G404" s="51"/>
      <c r="H404" s="51"/>
      <c r="I404" s="51"/>
      <c r="J404" s="58"/>
      <c r="K404" s="58"/>
      <c r="L404" s="58"/>
      <c r="M404" s="58"/>
      <c r="N404" s="58"/>
      <c r="O404" s="58"/>
      <c r="P404" s="58"/>
    </row>
    <row r="405" spans="1:16" ht="12.75" customHeight="1">
      <c r="A405" s="59" t="s">
        <v>1340</v>
      </c>
      <c r="B405" s="56" t="s">
        <v>269</v>
      </c>
      <c r="C405" s="51" t="s">
        <v>1411</v>
      </c>
      <c r="D405" s="57" t="s">
        <v>442</v>
      </c>
      <c r="E405" s="58"/>
      <c r="F405" s="51"/>
      <c r="G405" s="51"/>
      <c r="H405" s="51"/>
      <c r="I405" s="51"/>
      <c r="J405" s="58"/>
      <c r="K405" s="58"/>
      <c r="L405" s="58"/>
      <c r="M405" s="58"/>
      <c r="N405" s="58"/>
      <c r="O405" s="58"/>
      <c r="P405" s="58"/>
    </row>
    <row r="406" spans="1:16" ht="12.75" customHeight="1">
      <c r="A406" s="59" t="s">
        <v>1340</v>
      </c>
      <c r="B406" s="56" t="s">
        <v>269</v>
      </c>
      <c r="C406" s="51" t="s">
        <v>1412</v>
      </c>
      <c r="D406" s="58"/>
      <c r="E406" s="58"/>
      <c r="F406" s="51"/>
      <c r="G406" s="51"/>
      <c r="H406" s="51"/>
      <c r="I406" s="51"/>
      <c r="J406" s="58"/>
      <c r="K406" s="58"/>
      <c r="L406" s="58"/>
      <c r="M406" s="58"/>
      <c r="N406" s="58"/>
      <c r="O406" s="58"/>
      <c r="P406" s="58"/>
    </row>
    <row r="407" spans="1:16" ht="12.75" customHeight="1">
      <c r="A407" s="59" t="s">
        <v>1340</v>
      </c>
      <c r="B407" s="56" t="s">
        <v>269</v>
      </c>
      <c r="C407" s="51" t="s">
        <v>1413</v>
      </c>
      <c r="D407" s="57" t="s">
        <v>442</v>
      </c>
      <c r="E407" s="58"/>
      <c r="F407" s="51"/>
      <c r="G407" s="51"/>
      <c r="H407" s="51"/>
      <c r="I407" s="51"/>
      <c r="J407" s="58"/>
      <c r="K407" s="58"/>
      <c r="L407" s="58"/>
      <c r="M407" s="58"/>
      <c r="N407" s="58"/>
      <c r="O407" s="58"/>
      <c r="P407" s="58"/>
    </row>
    <row r="408" spans="1:16" ht="12.75" customHeight="1">
      <c r="A408" s="59" t="s">
        <v>1340</v>
      </c>
      <c r="B408" s="56" t="s">
        <v>269</v>
      </c>
      <c r="C408" s="49" t="s">
        <v>1414</v>
      </c>
      <c r="D408" s="57" t="s">
        <v>442</v>
      </c>
      <c r="E408" s="58"/>
      <c r="F408" s="51"/>
      <c r="G408" s="51"/>
      <c r="H408" s="51"/>
      <c r="I408" s="51"/>
      <c r="J408" s="58"/>
      <c r="K408" s="58"/>
      <c r="L408" s="58"/>
      <c r="M408" s="58"/>
      <c r="N408" s="58"/>
      <c r="O408" s="58"/>
      <c r="P408" s="58"/>
    </row>
    <row r="409" spans="1:16" ht="12.75" customHeight="1">
      <c r="A409" s="59" t="s">
        <v>1340</v>
      </c>
      <c r="B409" s="56" t="s">
        <v>269</v>
      </c>
      <c r="C409" s="39" t="s">
        <v>1415</v>
      </c>
      <c r="D409" s="57" t="s">
        <v>442</v>
      </c>
      <c r="E409" s="58"/>
      <c r="F409" s="51"/>
      <c r="G409" s="51"/>
      <c r="H409" s="51"/>
      <c r="I409" s="51"/>
      <c r="J409" s="58"/>
      <c r="K409" s="58"/>
      <c r="L409" s="58"/>
      <c r="M409" s="58"/>
      <c r="N409" s="58"/>
      <c r="O409" s="58"/>
      <c r="P409" s="58"/>
    </row>
    <row r="410" spans="1:16" ht="12.75" customHeight="1">
      <c r="A410" s="59" t="s">
        <v>1340</v>
      </c>
      <c r="B410" s="56" t="s">
        <v>269</v>
      </c>
      <c r="C410" s="39" t="s">
        <v>1416</v>
      </c>
      <c r="D410" s="57" t="s">
        <v>442</v>
      </c>
      <c r="E410" s="58"/>
      <c r="F410" s="51"/>
      <c r="G410" s="51"/>
      <c r="H410" s="51"/>
      <c r="I410" s="51"/>
      <c r="J410" s="58"/>
      <c r="K410" s="58"/>
      <c r="L410" s="58"/>
      <c r="M410" s="58"/>
      <c r="N410" s="58"/>
      <c r="O410" s="58"/>
      <c r="P410" s="58"/>
    </row>
    <row r="411" spans="1:16" ht="12.75" customHeight="1">
      <c r="A411" s="59" t="s">
        <v>1340</v>
      </c>
      <c r="B411" s="56" t="s">
        <v>269</v>
      </c>
      <c r="C411" s="39" t="s">
        <v>1417</v>
      </c>
      <c r="D411" s="57" t="s">
        <v>442</v>
      </c>
      <c r="E411" s="58"/>
      <c r="F411" s="51"/>
      <c r="G411" s="51"/>
      <c r="H411" s="51"/>
      <c r="I411" s="51"/>
      <c r="J411" s="58"/>
      <c r="K411" s="58"/>
      <c r="L411" s="58"/>
      <c r="M411" s="58"/>
      <c r="N411" s="58"/>
      <c r="O411" s="58"/>
      <c r="P411" s="58"/>
    </row>
    <row r="412" spans="1:16" ht="12.75" customHeight="1">
      <c r="A412" s="59" t="s">
        <v>1340</v>
      </c>
      <c r="B412" s="56" t="s">
        <v>269</v>
      </c>
      <c r="C412" s="39" t="s">
        <v>1418</v>
      </c>
      <c r="D412" s="57" t="s">
        <v>442</v>
      </c>
      <c r="E412" s="58"/>
      <c r="F412" s="51"/>
      <c r="G412" s="51"/>
      <c r="H412" s="51"/>
      <c r="I412" s="51"/>
      <c r="J412" s="58"/>
      <c r="K412" s="58"/>
      <c r="L412" s="58"/>
      <c r="M412" s="58"/>
      <c r="N412" s="58"/>
      <c r="O412" s="58"/>
      <c r="P412" s="58"/>
    </row>
    <row r="413" spans="1:16" ht="12.75" customHeight="1">
      <c r="A413" s="59" t="s">
        <v>1340</v>
      </c>
      <c r="B413" s="56" t="s">
        <v>269</v>
      </c>
      <c r="C413" s="39" t="s">
        <v>1419</v>
      </c>
      <c r="D413" s="57" t="s">
        <v>442</v>
      </c>
      <c r="E413" s="58"/>
      <c r="F413" s="51"/>
      <c r="G413" s="51"/>
      <c r="H413" s="51"/>
      <c r="I413" s="51"/>
      <c r="J413" s="58"/>
      <c r="K413" s="58"/>
      <c r="L413" s="58"/>
      <c r="M413" s="58"/>
      <c r="N413" s="58"/>
      <c r="O413" s="58"/>
      <c r="P413" s="58"/>
    </row>
    <row r="414" spans="1:16" ht="12.75" customHeight="1">
      <c r="A414" s="59" t="s">
        <v>1340</v>
      </c>
      <c r="B414" s="56" t="s">
        <v>269</v>
      </c>
      <c r="C414" s="39" t="s">
        <v>1420</v>
      </c>
      <c r="D414" s="57" t="s">
        <v>442</v>
      </c>
      <c r="E414" s="58"/>
      <c r="F414" s="51"/>
      <c r="G414" s="51"/>
      <c r="H414" s="51"/>
      <c r="I414" s="51"/>
      <c r="J414" s="58"/>
      <c r="K414" s="58"/>
      <c r="L414" s="58"/>
      <c r="M414" s="58"/>
      <c r="N414" s="58"/>
      <c r="O414" s="58"/>
      <c r="P414" s="58"/>
    </row>
    <row r="415" spans="1:16" ht="12.75" customHeight="1">
      <c r="A415" s="59" t="s">
        <v>1340</v>
      </c>
      <c r="B415" s="56" t="s">
        <v>269</v>
      </c>
      <c r="C415" s="39" t="s">
        <v>1421</v>
      </c>
      <c r="D415" s="57" t="s">
        <v>442</v>
      </c>
      <c r="E415" s="58"/>
      <c r="F415" s="51"/>
      <c r="G415" s="51"/>
      <c r="H415" s="51"/>
      <c r="I415" s="51"/>
      <c r="J415" s="58"/>
      <c r="K415" s="58"/>
      <c r="L415" s="58"/>
      <c r="M415" s="58"/>
      <c r="N415" s="58"/>
      <c r="O415" s="58"/>
      <c r="P415" s="58"/>
    </row>
    <row r="416" spans="1:16" ht="12.75" customHeight="1">
      <c r="A416" s="59" t="s">
        <v>1340</v>
      </c>
      <c r="B416" s="56" t="s">
        <v>269</v>
      </c>
      <c r="C416" s="39" t="s">
        <v>1422</v>
      </c>
      <c r="D416" s="57" t="s">
        <v>442</v>
      </c>
      <c r="E416" s="58"/>
      <c r="F416" s="51"/>
      <c r="G416" s="51"/>
      <c r="H416" s="51"/>
      <c r="I416" s="51"/>
      <c r="J416" s="58"/>
      <c r="K416" s="58"/>
      <c r="L416" s="58"/>
      <c r="M416" s="58"/>
      <c r="N416" s="58"/>
      <c r="O416" s="58"/>
      <c r="P416" s="58"/>
    </row>
    <row r="417" spans="1:16" ht="12.75" customHeight="1">
      <c r="A417" s="59" t="s">
        <v>1340</v>
      </c>
      <c r="B417" s="56" t="s">
        <v>269</v>
      </c>
      <c r="C417" s="51" t="s">
        <v>1423</v>
      </c>
      <c r="D417" s="57" t="s">
        <v>442</v>
      </c>
      <c r="E417" s="58"/>
      <c r="F417" s="51"/>
      <c r="G417" s="51"/>
      <c r="H417" s="51"/>
      <c r="I417" s="51"/>
      <c r="J417" s="58"/>
      <c r="K417" s="58"/>
      <c r="L417" s="58"/>
      <c r="M417" s="58"/>
      <c r="N417" s="58"/>
      <c r="O417" s="58"/>
      <c r="P417" s="58"/>
    </row>
    <row r="418" spans="1:16" ht="12.75" customHeight="1">
      <c r="A418" s="59" t="s">
        <v>1340</v>
      </c>
      <c r="B418" s="56" t="s">
        <v>269</v>
      </c>
      <c r="C418" s="51" t="s">
        <v>1424</v>
      </c>
      <c r="D418" s="57" t="s">
        <v>442</v>
      </c>
      <c r="E418" s="58"/>
      <c r="F418" s="51"/>
      <c r="G418" s="51"/>
      <c r="H418" s="51"/>
      <c r="I418" s="51"/>
      <c r="J418" s="58"/>
      <c r="K418" s="58"/>
      <c r="L418" s="58"/>
      <c r="M418" s="58"/>
      <c r="N418" s="58"/>
      <c r="O418" s="58"/>
      <c r="P418" s="58"/>
    </row>
    <row r="419" spans="1:16" ht="12.75" customHeight="1">
      <c r="A419" s="59" t="s">
        <v>1340</v>
      </c>
      <c r="B419" s="56" t="s">
        <v>269</v>
      </c>
      <c r="C419" s="51" t="s">
        <v>1425</v>
      </c>
      <c r="D419" s="57" t="s">
        <v>442</v>
      </c>
      <c r="E419" s="58"/>
      <c r="F419" s="51"/>
      <c r="G419" s="51"/>
      <c r="H419" s="51"/>
      <c r="I419" s="51"/>
      <c r="J419" s="58"/>
      <c r="K419" s="58"/>
      <c r="L419" s="58"/>
      <c r="M419" s="58"/>
      <c r="N419" s="58"/>
      <c r="O419" s="58"/>
      <c r="P419" s="58"/>
    </row>
    <row r="420" spans="1:16" ht="12.75" customHeight="1">
      <c r="A420" s="59" t="s">
        <v>1340</v>
      </c>
      <c r="B420" s="56" t="s">
        <v>269</v>
      </c>
      <c r="C420" s="58"/>
      <c r="D420" s="58"/>
      <c r="E420" s="58"/>
      <c r="F420" s="51"/>
      <c r="G420" s="51"/>
      <c r="H420" s="51"/>
      <c r="I420" s="51"/>
      <c r="J420" s="58"/>
      <c r="K420" s="58"/>
      <c r="L420" s="58"/>
      <c r="M420" s="58"/>
      <c r="N420" s="58"/>
      <c r="O420" s="58"/>
      <c r="P420" s="58"/>
    </row>
    <row r="421" spans="1:16" ht="12.75" customHeight="1">
      <c r="A421" s="59" t="s">
        <v>1340</v>
      </c>
      <c r="B421" s="56" t="s">
        <v>269</v>
      </c>
      <c r="C421" s="58"/>
      <c r="D421" s="58"/>
      <c r="E421" s="58"/>
      <c r="F421" s="51"/>
      <c r="G421" s="51"/>
      <c r="H421" s="51"/>
      <c r="I421" s="51"/>
      <c r="J421" s="58"/>
      <c r="K421" s="58"/>
      <c r="L421" s="58"/>
      <c r="M421" s="58"/>
      <c r="N421" s="58"/>
      <c r="O421" s="58"/>
      <c r="P421" s="58"/>
    </row>
    <row r="422" spans="1:16" ht="12.75" customHeight="1">
      <c r="A422" s="59" t="s">
        <v>1340</v>
      </c>
      <c r="B422" s="56" t="s">
        <v>269</v>
      </c>
      <c r="C422" s="58"/>
      <c r="D422" s="58"/>
      <c r="E422" s="58"/>
      <c r="F422" s="51"/>
      <c r="G422" s="51"/>
      <c r="H422" s="51"/>
      <c r="I422" s="51"/>
      <c r="J422" s="58"/>
      <c r="K422" s="58"/>
      <c r="L422" s="58"/>
      <c r="M422" s="58"/>
      <c r="N422" s="58"/>
      <c r="O422" s="58"/>
      <c r="P422" s="58"/>
    </row>
    <row r="423" spans="1:16" ht="12.75" customHeight="1">
      <c r="A423" s="59" t="s">
        <v>1340</v>
      </c>
      <c r="B423" s="56" t="s">
        <v>269</v>
      </c>
      <c r="C423" s="58"/>
      <c r="D423" s="58"/>
      <c r="E423" s="58"/>
      <c r="F423" s="51"/>
      <c r="G423" s="51"/>
      <c r="H423" s="51"/>
      <c r="I423" s="51"/>
      <c r="J423" s="58"/>
      <c r="K423" s="58"/>
      <c r="L423" s="58"/>
      <c r="M423" s="58"/>
      <c r="N423" s="58"/>
      <c r="O423" s="58"/>
      <c r="P423" s="58"/>
    </row>
    <row r="424" spans="1:16" ht="12.75" customHeight="1">
      <c r="A424" s="59" t="s">
        <v>1340</v>
      </c>
      <c r="B424" s="56" t="s">
        <v>269</v>
      </c>
      <c r="C424" s="60" t="s">
        <v>1406</v>
      </c>
      <c r="D424" s="57" t="s">
        <v>442</v>
      </c>
      <c r="E424" s="58"/>
      <c r="F424" s="51"/>
      <c r="G424" s="51"/>
      <c r="H424" s="51"/>
      <c r="I424" s="51"/>
      <c r="J424" s="58"/>
      <c r="K424" s="58"/>
      <c r="L424" s="58"/>
      <c r="M424" s="58"/>
      <c r="N424" s="58"/>
      <c r="O424" s="58"/>
      <c r="P424" s="58"/>
    </row>
    <row r="425" spans="1:16" ht="12.75" customHeight="1">
      <c r="A425" s="49" t="s">
        <v>74</v>
      </c>
      <c r="B425" s="49" t="s">
        <v>75</v>
      </c>
      <c r="C425" s="49" t="s">
        <v>1426</v>
      </c>
      <c r="D425" s="54" t="s">
        <v>457</v>
      </c>
      <c r="E425" s="53"/>
      <c r="F425" s="51"/>
      <c r="G425" s="51"/>
      <c r="H425" s="51"/>
      <c r="I425" s="51"/>
      <c r="J425" s="53"/>
      <c r="K425" s="53"/>
      <c r="L425" s="53"/>
      <c r="M425" s="53"/>
      <c r="N425" s="53"/>
      <c r="O425" s="53"/>
      <c r="P425" s="53"/>
    </row>
    <row r="426" spans="1:16" ht="12.75" customHeight="1">
      <c r="A426" s="49" t="s">
        <v>74</v>
      </c>
      <c r="B426" s="49" t="s">
        <v>75</v>
      </c>
      <c r="C426" s="49" t="s">
        <v>287</v>
      </c>
      <c r="D426" s="54" t="s">
        <v>457</v>
      </c>
      <c r="E426" s="53"/>
      <c r="F426" s="51"/>
      <c r="G426" s="51"/>
      <c r="H426" s="51"/>
      <c r="I426" s="51"/>
      <c r="J426" s="53"/>
      <c r="K426" s="53"/>
      <c r="L426" s="53"/>
      <c r="M426" s="53"/>
      <c r="N426" s="53"/>
      <c r="O426" s="53"/>
      <c r="P426" s="53"/>
    </row>
    <row r="427" spans="1:16" ht="12.75" customHeight="1">
      <c r="A427" s="49" t="s">
        <v>74</v>
      </c>
      <c r="B427" s="49" t="s">
        <v>75</v>
      </c>
      <c r="C427" s="49" t="s">
        <v>1427</v>
      </c>
      <c r="D427" s="54" t="s">
        <v>457</v>
      </c>
      <c r="E427" s="53"/>
      <c r="F427" s="51"/>
      <c r="G427" s="51"/>
      <c r="H427" s="51"/>
      <c r="I427" s="51"/>
      <c r="J427" s="53"/>
      <c r="K427" s="53"/>
      <c r="L427" s="53"/>
      <c r="M427" s="53"/>
      <c r="N427" s="53"/>
      <c r="O427" s="53"/>
      <c r="P427" s="53"/>
    </row>
    <row r="428" spans="1:16" ht="12.75" customHeight="1">
      <c r="A428" s="49" t="s">
        <v>74</v>
      </c>
      <c r="B428" s="49" t="s">
        <v>75</v>
      </c>
      <c r="C428" s="51" t="s">
        <v>1428</v>
      </c>
      <c r="D428" s="54" t="s">
        <v>457</v>
      </c>
      <c r="E428" s="53"/>
      <c r="F428" s="51"/>
      <c r="G428" s="51"/>
      <c r="H428" s="51"/>
      <c r="I428" s="51"/>
      <c r="J428" s="53"/>
      <c r="K428" s="53"/>
      <c r="L428" s="53"/>
      <c r="M428" s="53"/>
      <c r="N428" s="53"/>
      <c r="O428" s="53"/>
      <c r="P428" s="53"/>
    </row>
    <row r="429" spans="1:16" ht="12.75" customHeight="1">
      <c r="A429" s="49" t="s">
        <v>74</v>
      </c>
      <c r="B429" s="49" t="s">
        <v>75</v>
      </c>
      <c r="C429" s="51" t="s">
        <v>1429</v>
      </c>
      <c r="D429" s="54" t="s">
        <v>457</v>
      </c>
      <c r="E429" s="53"/>
      <c r="F429" s="51"/>
      <c r="G429" s="51"/>
      <c r="H429" s="51"/>
      <c r="I429" s="51"/>
      <c r="J429" s="53"/>
      <c r="K429" s="53"/>
      <c r="L429" s="53"/>
      <c r="M429" s="53"/>
      <c r="N429" s="53"/>
      <c r="O429" s="53"/>
      <c r="P429" s="53"/>
    </row>
    <row r="430" spans="1:16" ht="12.75" customHeight="1">
      <c r="A430" s="49" t="s">
        <v>74</v>
      </c>
      <c r="B430" s="49" t="s">
        <v>75</v>
      </c>
      <c r="C430" s="49" t="s">
        <v>1430</v>
      </c>
      <c r="D430" s="54" t="s">
        <v>457</v>
      </c>
      <c r="E430" s="53"/>
      <c r="F430" s="51"/>
      <c r="G430" s="51"/>
      <c r="H430" s="51"/>
      <c r="I430" s="51"/>
      <c r="J430" s="53"/>
      <c r="K430" s="53"/>
      <c r="L430" s="53"/>
      <c r="M430" s="53"/>
      <c r="N430" s="53"/>
      <c r="O430" s="53"/>
      <c r="P430" s="53"/>
    </row>
    <row r="431" spans="1:16" ht="12.75" customHeight="1">
      <c r="A431" s="49" t="s">
        <v>74</v>
      </c>
      <c r="B431" s="49" t="s">
        <v>75</v>
      </c>
      <c r="C431" s="49" t="s">
        <v>1431</v>
      </c>
      <c r="D431" s="54" t="s">
        <v>1432</v>
      </c>
      <c r="E431" s="53"/>
      <c r="F431" s="51"/>
      <c r="G431" s="51"/>
      <c r="H431" s="51"/>
      <c r="I431" s="51"/>
      <c r="J431" s="53"/>
      <c r="K431" s="53"/>
      <c r="L431" s="53"/>
      <c r="M431" s="53"/>
      <c r="N431" s="53"/>
      <c r="O431" s="53"/>
      <c r="P431" s="53"/>
    </row>
    <row r="432" spans="1:16" ht="12.75" customHeight="1">
      <c r="A432" s="49" t="s">
        <v>74</v>
      </c>
      <c r="B432" s="49" t="s">
        <v>75</v>
      </c>
      <c r="C432" s="49" t="s">
        <v>683</v>
      </c>
      <c r="D432" s="54" t="s">
        <v>457</v>
      </c>
      <c r="E432" s="53"/>
      <c r="F432" s="51"/>
      <c r="G432" s="51"/>
      <c r="H432" s="51"/>
      <c r="I432" s="51"/>
      <c r="J432" s="53"/>
      <c r="K432" s="53"/>
      <c r="L432" s="53"/>
      <c r="M432" s="53"/>
      <c r="N432" s="53"/>
      <c r="O432" s="53"/>
      <c r="P432" s="53"/>
    </row>
    <row r="433" spans="1:16" ht="12.75" customHeight="1">
      <c r="A433" s="49" t="s">
        <v>74</v>
      </c>
      <c r="B433" s="49" t="s">
        <v>75</v>
      </c>
      <c r="C433" s="49" t="s">
        <v>1334</v>
      </c>
      <c r="D433" s="54" t="s">
        <v>442</v>
      </c>
      <c r="E433" s="53"/>
      <c r="F433" s="51"/>
      <c r="G433" s="51"/>
      <c r="H433" s="51"/>
      <c r="I433" s="51"/>
      <c r="J433" s="53"/>
      <c r="K433" s="53"/>
      <c r="L433" s="53"/>
      <c r="M433" s="53"/>
      <c r="N433" s="53"/>
      <c r="O433" s="53"/>
      <c r="P433" s="53"/>
    </row>
    <row r="434" spans="1:16" ht="12.75" customHeight="1">
      <c r="A434" s="49" t="s">
        <v>74</v>
      </c>
      <c r="B434" s="49" t="s">
        <v>75</v>
      </c>
      <c r="C434" s="51" t="s">
        <v>1433</v>
      </c>
      <c r="D434" s="54" t="s">
        <v>442</v>
      </c>
      <c r="E434" s="53"/>
      <c r="F434" s="51"/>
      <c r="G434" s="51"/>
      <c r="H434" s="51"/>
      <c r="I434" s="51"/>
      <c r="J434" s="53"/>
      <c r="K434" s="53"/>
      <c r="L434" s="53"/>
      <c r="M434" s="53"/>
      <c r="N434" s="53"/>
      <c r="O434" s="53"/>
      <c r="P434" s="53"/>
    </row>
    <row r="435" spans="1:16" ht="12.75" customHeight="1">
      <c r="A435" s="49" t="s">
        <v>74</v>
      </c>
      <c r="B435" s="49" t="s">
        <v>75</v>
      </c>
      <c r="C435" s="51" t="s">
        <v>1434</v>
      </c>
      <c r="D435" s="54" t="s">
        <v>442</v>
      </c>
      <c r="E435" s="53"/>
      <c r="F435" s="51"/>
      <c r="G435" s="51"/>
      <c r="H435" s="51"/>
      <c r="I435" s="51"/>
      <c r="J435" s="53"/>
      <c r="K435" s="53"/>
      <c r="L435" s="53"/>
      <c r="M435" s="53"/>
      <c r="N435" s="53"/>
      <c r="O435" s="53"/>
      <c r="P435" s="53"/>
    </row>
    <row r="436" spans="1:16" ht="12.75" customHeight="1">
      <c r="A436" s="49" t="s">
        <v>74</v>
      </c>
      <c r="B436" s="49" t="s">
        <v>75</v>
      </c>
      <c r="C436" s="51" t="s">
        <v>1435</v>
      </c>
      <c r="D436" s="54" t="s">
        <v>442</v>
      </c>
      <c r="E436" s="53"/>
      <c r="F436" s="51"/>
      <c r="G436" s="51"/>
      <c r="H436" s="51"/>
      <c r="I436" s="51"/>
      <c r="J436" s="53"/>
      <c r="K436" s="53"/>
      <c r="L436" s="53"/>
      <c r="M436" s="53"/>
      <c r="N436" s="53"/>
      <c r="O436" s="53"/>
      <c r="P436" s="53"/>
    </row>
    <row r="437" spans="1:16" ht="12.75" customHeight="1">
      <c r="A437" s="49" t="s">
        <v>74</v>
      </c>
      <c r="B437" s="49" t="s">
        <v>75</v>
      </c>
      <c r="C437" s="49" t="s">
        <v>687</v>
      </c>
      <c r="D437" s="54" t="s">
        <v>442</v>
      </c>
      <c r="E437" s="53"/>
      <c r="F437" s="51"/>
      <c r="G437" s="51"/>
      <c r="H437" s="51"/>
      <c r="I437" s="51"/>
      <c r="J437" s="53"/>
      <c r="K437" s="53"/>
      <c r="L437" s="53"/>
      <c r="M437" s="53"/>
      <c r="N437" s="53"/>
      <c r="O437" s="53"/>
      <c r="P437" s="53"/>
    </row>
    <row r="438" spans="1:16" ht="12.75" customHeight="1">
      <c r="A438" s="49" t="s">
        <v>74</v>
      </c>
      <c r="B438" s="49" t="s">
        <v>75</v>
      </c>
      <c r="C438" s="49" t="s">
        <v>1436</v>
      </c>
      <c r="D438" s="54" t="s">
        <v>442</v>
      </c>
      <c r="E438" s="53"/>
      <c r="F438" s="51"/>
      <c r="G438" s="51"/>
      <c r="H438" s="51"/>
      <c r="I438" s="51"/>
      <c r="J438" s="53"/>
      <c r="K438" s="53"/>
      <c r="L438" s="53"/>
      <c r="M438" s="53"/>
      <c r="N438" s="53"/>
      <c r="O438" s="53"/>
      <c r="P438" s="53"/>
    </row>
    <row r="439" spans="1:16" ht="12.75" customHeight="1">
      <c r="A439" s="49" t="s">
        <v>688</v>
      </c>
      <c r="B439" s="49" t="s">
        <v>688</v>
      </c>
      <c r="C439" s="49" t="s">
        <v>1437</v>
      </c>
      <c r="D439" s="54" t="s">
        <v>457</v>
      </c>
      <c r="E439" s="50">
        <v>0</v>
      </c>
      <c r="F439" s="51" t="s">
        <v>1066</v>
      </c>
      <c r="G439" s="52">
        <v>0.6</v>
      </c>
      <c r="H439" s="51" t="s">
        <v>1145</v>
      </c>
      <c r="I439" s="52">
        <v>0.2</v>
      </c>
      <c r="J439" s="49" t="s">
        <v>567</v>
      </c>
      <c r="K439" s="53"/>
      <c r="L439" s="49" t="s">
        <v>445</v>
      </c>
      <c r="M439" s="53"/>
      <c r="N439" s="49" t="s">
        <v>446</v>
      </c>
      <c r="O439" s="53"/>
      <c r="P439" s="53"/>
    </row>
    <row r="440" spans="1:16" ht="12.75" customHeight="1">
      <c r="A440" s="49" t="s">
        <v>688</v>
      </c>
      <c r="B440" s="49" t="s">
        <v>688</v>
      </c>
      <c r="C440" s="49" t="s">
        <v>1438</v>
      </c>
      <c r="D440" s="54" t="s">
        <v>457</v>
      </c>
      <c r="E440" s="50">
        <v>0</v>
      </c>
      <c r="F440" s="51" t="s">
        <v>1145</v>
      </c>
      <c r="G440" s="52">
        <v>0.45</v>
      </c>
      <c r="H440" s="51" t="s">
        <v>1066</v>
      </c>
      <c r="I440" s="52">
        <v>0.31</v>
      </c>
      <c r="J440" s="49" t="s">
        <v>567</v>
      </c>
      <c r="K440" s="53"/>
      <c r="L440" s="49" t="s">
        <v>567</v>
      </c>
      <c r="M440" s="53"/>
      <c r="N440" s="49" t="s">
        <v>567</v>
      </c>
      <c r="O440" s="53"/>
      <c r="P440" s="53"/>
    </row>
    <row r="441" spans="1:16" ht="12.75" customHeight="1">
      <c r="A441" s="49" t="s">
        <v>688</v>
      </c>
      <c r="B441" s="49" t="s">
        <v>688</v>
      </c>
      <c r="C441" s="49" t="s">
        <v>1439</v>
      </c>
      <c r="D441" s="54" t="s">
        <v>442</v>
      </c>
      <c r="E441" s="50">
        <v>0</v>
      </c>
      <c r="F441" s="51" t="s">
        <v>1066</v>
      </c>
      <c r="G441" s="52">
        <v>0.7</v>
      </c>
      <c r="H441" s="51"/>
      <c r="I441" s="51"/>
      <c r="J441" s="49" t="s">
        <v>567</v>
      </c>
      <c r="K441" s="53"/>
      <c r="L441" s="49" t="s">
        <v>446</v>
      </c>
      <c r="M441" s="53"/>
      <c r="N441" s="49" t="s">
        <v>446</v>
      </c>
      <c r="O441" s="53"/>
      <c r="P441" s="53"/>
    </row>
    <row r="442" spans="1:16" ht="12.75" customHeight="1">
      <c r="A442" s="49" t="s">
        <v>202</v>
      </c>
      <c r="B442" s="56" t="s">
        <v>1440</v>
      </c>
      <c r="C442" s="56" t="s">
        <v>1441</v>
      </c>
      <c r="D442" s="57" t="s">
        <v>457</v>
      </c>
      <c r="E442" s="58"/>
      <c r="F442" s="51"/>
      <c r="G442" s="51"/>
      <c r="H442" s="51"/>
      <c r="I442" s="51"/>
      <c r="J442" s="58"/>
      <c r="K442" s="58"/>
      <c r="L442" s="58"/>
      <c r="M442" s="58"/>
      <c r="N442" s="58"/>
      <c r="O442" s="58"/>
      <c r="P442" s="58"/>
    </row>
    <row r="443" spans="1:16" ht="12.75" customHeight="1">
      <c r="A443" s="51" t="s">
        <v>202</v>
      </c>
      <c r="B443" s="56" t="s">
        <v>1440</v>
      </c>
      <c r="C443" s="56" t="s">
        <v>1442</v>
      </c>
      <c r="D443" s="57" t="s">
        <v>457</v>
      </c>
      <c r="E443" s="58"/>
      <c r="F443" s="51"/>
      <c r="G443" s="51"/>
      <c r="H443" s="51"/>
      <c r="I443" s="51"/>
      <c r="J443" s="58"/>
      <c r="K443" s="58"/>
      <c r="L443" s="58"/>
      <c r="M443" s="58"/>
      <c r="N443" s="58"/>
      <c r="O443" s="58"/>
      <c r="P443" s="58"/>
    </row>
    <row r="444" spans="1:16" ht="12.75" customHeight="1">
      <c r="A444" s="51" t="s">
        <v>202</v>
      </c>
      <c r="B444" s="60" t="s">
        <v>60</v>
      </c>
      <c r="C444" s="56" t="s">
        <v>1443</v>
      </c>
      <c r="D444" s="57" t="s">
        <v>457</v>
      </c>
      <c r="E444" s="58"/>
      <c r="F444" s="51"/>
      <c r="G444" s="51"/>
      <c r="H444" s="51"/>
      <c r="I444" s="51"/>
      <c r="J444" s="58"/>
      <c r="K444" s="58"/>
      <c r="L444" s="58"/>
      <c r="M444" s="58"/>
      <c r="N444" s="58"/>
      <c r="O444" s="58"/>
      <c r="P444" s="58"/>
    </row>
    <row r="445" spans="1:16" ht="12.75" customHeight="1">
      <c r="A445" s="51" t="s">
        <v>202</v>
      </c>
      <c r="B445" s="58"/>
      <c r="C445" s="56" t="s">
        <v>1444</v>
      </c>
      <c r="D445" s="57" t="s">
        <v>457</v>
      </c>
      <c r="E445" s="58"/>
      <c r="F445" s="51"/>
      <c r="G445" s="51"/>
      <c r="H445" s="51"/>
      <c r="I445" s="51"/>
      <c r="J445" s="58"/>
      <c r="K445" s="58"/>
      <c r="L445" s="58"/>
      <c r="M445" s="58"/>
      <c r="N445" s="58"/>
      <c r="O445" s="58"/>
      <c r="P445" s="58"/>
    </row>
    <row r="446" spans="1:16" ht="12.75" customHeight="1">
      <c r="A446" s="51" t="s">
        <v>202</v>
      </c>
      <c r="B446" s="60" t="s">
        <v>60</v>
      </c>
      <c r="C446" s="56" t="s">
        <v>1445</v>
      </c>
      <c r="D446" s="57" t="s">
        <v>457</v>
      </c>
      <c r="E446" s="58"/>
      <c r="F446" s="51"/>
      <c r="G446" s="51"/>
      <c r="H446" s="51"/>
      <c r="I446" s="51"/>
      <c r="J446" s="58"/>
      <c r="K446" s="58"/>
      <c r="L446" s="58"/>
      <c r="M446" s="58"/>
      <c r="N446" s="58"/>
      <c r="O446" s="58"/>
      <c r="P446" s="58"/>
    </row>
    <row r="447" spans="1:16" ht="12.75" customHeight="1">
      <c r="A447" s="51" t="s">
        <v>202</v>
      </c>
      <c r="B447" s="60" t="s">
        <v>203</v>
      </c>
      <c r="C447" s="56" t="s">
        <v>1446</v>
      </c>
      <c r="D447" s="57" t="s">
        <v>457</v>
      </c>
      <c r="E447" s="55">
        <v>0</v>
      </c>
      <c r="F447" s="51" t="s">
        <v>908</v>
      </c>
      <c r="G447" s="52">
        <v>0.9</v>
      </c>
      <c r="H447" s="51"/>
      <c r="I447" s="51"/>
      <c r="J447" s="56" t="s">
        <v>538</v>
      </c>
      <c r="K447" s="58"/>
      <c r="L447" s="56" t="s">
        <v>538</v>
      </c>
      <c r="M447" s="58"/>
      <c r="N447" s="57" t="s">
        <v>538</v>
      </c>
      <c r="O447" s="58"/>
      <c r="P447" s="58"/>
    </row>
    <row r="448" spans="1:16" ht="12.75" customHeight="1">
      <c r="A448" s="51" t="s">
        <v>202</v>
      </c>
      <c r="B448" s="60" t="s">
        <v>203</v>
      </c>
      <c r="C448" s="56" t="s">
        <v>299</v>
      </c>
      <c r="D448" s="57" t="s">
        <v>442</v>
      </c>
      <c r="E448" s="55">
        <v>0</v>
      </c>
      <c r="F448" s="51" t="s">
        <v>908</v>
      </c>
      <c r="G448" s="52">
        <v>0.9</v>
      </c>
      <c r="H448" s="51"/>
      <c r="I448" s="51"/>
      <c r="J448" s="56" t="s">
        <v>538</v>
      </c>
      <c r="K448" s="58"/>
      <c r="L448" s="56" t="s">
        <v>538</v>
      </c>
      <c r="M448" s="58"/>
      <c r="N448" s="57" t="s">
        <v>538</v>
      </c>
      <c r="O448" s="58"/>
      <c r="P448" s="58"/>
    </row>
    <row r="449" spans="1:16" ht="12.75" customHeight="1">
      <c r="A449" s="51" t="s">
        <v>202</v>
      </c>
      <c r="B449" s="60" t="s">
        <v>203</v>
      </c>
      <c r="C449" s="56" t="s">
        <v>1447</v>
      </c>
      <c r="D449" s="57" t="s">
        <v>442</v>
      </c>
      <c r="E449" s="55">
        <v>0</v>
      </c>
      <c r="F449" s="51" t="s">
        <v>908</v>
      </c>
      <c r="G449" s="52">
        <v>0.9</v>
      </c>
      <c r="H449" s="51"/>
      <c r="I449" s="51"/>
      <c r="J449" s="56" t="s">
        <v>538</v>
      </c>
      <c r="K449" s="58"/>
      <c r="L449" s="56" t="s">
        <v>538</v>
      </c>
      <c r="M449" s="58"/>
      <c r="N449" s="57" t="s">
        <v>538</v>
      </c>
      <c r="O449" s="58"/>
      <c r="P449" s="58"/>
    </row>
    <row r="450" spans="1:16" ht="12.75" customHeight="1">
      <c r="A450" s="51" t="s">
        <v>202</v>
      </c>
      <c r="B450" s="60" t="s">
        <v>203</v>
      </c>
      <c r="C450" s="60" t="s">
        <v>1448</v>
      </c>
      <c r="D450" s="57" t="s">
        <v>457</v>
      </c>
      <c r="E450" s="58">
        <v>0</v>
      </c>
      <c r="F450" s="51"/>
      <c r="G450" s="51"/>
      <c r="H450" s="51"/>
      <c r="I450" s="51"/>
      <c r="J450" s="58"/>
      <c r="K450" s="58"/>
      <c r="L450" s="58"/>
      <c r="M450" s="58"/>
      <c r="N450" s="58"/>
      <c r="O450" s="58"/>
      <c r="P450" s="58"/>
    </row>
    <row r="451" spans="1:16" ht="12.75" customHeight="1">
      <c r="A451" s="51" t="s">
        <v>202</v>
      </c>
      <c r="B451" s="60" t="s">
        <v>203</v>
      </c>
      <c r="C451" s="56" t="s">
        <v>1449</v>
      </c>
      <c r="D451" s="57" t="s">
        <v>457</v>
      </c>
      <c r="E451" s="55">
        <v>0.05</v>
      </c>
      <c r="F451" s="51" t="s">
        <v>603</v>
      </c>
      <c r="G451" s="52">
        <v>0.7</v>
      </c>
      <c r="H451" s="51" t="s">
        <v>908</v>
      </c>
      <c r="I451" s="52">
        <v>0.2</v>
      </c>
      <c r="J451" s="57" t="s">
        <v>574</v>
      </c>
      <c r="K451" s="58"/>
      <c r="L451" s="57" t="s">
        <v>574</v>
      </c>
      <c r="M451" s="58"/>
      <c r="N451" s="57" t="s">
        <v>538</v>
      </c>
      <c r="O451" s="58"/>
      <c r="P451" s="58"/>
    </row>
    <row r="452" spans="1:16" ht="12.75" customHeight="1">
      <c r="A452" s="51" t="s">
        <v>202</v>
      </c>
      <c r="B452" s="60" t="s">
        <v>203</v>
      </c>
      <c r="C452" s="56" t="s">
        <v>701</v>
      </c>
      <c r="D452" s="57" t="s">
        <v>457</v>
      </c>
      <c r="E452" s="55">
        <v>0</v>
      </c>
      <c r="F452" s="51" t="s">
        <v>908</v>
      </c>
      <c r="G452" s="52">
        <v>0.8</v>
      </c>
      <c r="H452" s="51"/>
      <c r="I452" s="51"/>
      <c r="J452" s="49" t="s">
        <v>538</v>
      </c>
      <c r="K452" s="58"/>
      <c r="L452" s="56" t="s">
        <v>538</v>
      </c>
      <c r="M452" s="58"/>
      <c r="N452" s="57" t="s">
        <v>538</v>
      </c>
      <c r="O452" s="58"/>
      <c r="P452" s="58"/>
    </row>
    <row r="453" spans="1:16" ht="12.75" customHeight="1">
      <c r="A453" s="51" t="s">
        <v>202</v>
      </c>
      <c r="B453" s="60" t="s">
        <v>203</v>
      </c>
      <c r="C453" s="56" t="s">
        <v>701</v>
      </c>
      <c r="D453" s="57" t="s">
        <v>457</v>
      </c>
      <c r="E453" s="55">
        <v>0.05</v>
      </c>
      <c r="F453" s="51" t="s">
        <v>603</v>
      </c>
      <c r="G453" s="52">
        <v>0.65</v>
      </c>
      <c r="H453" s="51" t="s">
        <v>908</v>
      </c>
      <c r="I453" s="52">
        <v>0.2</v>
      </c>
      <c r="J453" s="57" t="s">
        <v>574</v>
      </c>
      <c r="K453" s="58"/>
      <c r="L453" s="57" t="s">
        <v>574</v>
      </c>
      <c r="M453" s="58"/>
      <c r="N453" s="57" t="s">
        <v>538</v>
      </c>
      <c r="O453" s="56" t="s">
        <v>798</v>
      </c>
      <c r="P453" s="58"/>
    </row>
    <row r="454" spans="1:16" ht="12.75" customHeight="1">
      <c r="A454" s="51" t="s">
        <v>202</v>
      </c>
      <c r="B454" s="60" t="s">
        <v>203</v>
      </c>
      <c r="C454" s="56" t="s">
        <v>1450</v>
      </c>
      <c r="D454" s="57" t="s">
        <v>457</v>
      </c>
      <c r="E454" s="55">
        <v>0</v>
      </c>
      <c r="F454" s="51"/>
      <c r="G454" s="52">
        <v>0.9</v>
      </c>
      <c r="H454" s="51"/>
      <c r="I454" s="51"/>
      <c r="J454" s="56" t="s">
        <v>538</v>
      </c>
      <c r="K454" s="58"/>
      <c r="L454" s="56" t="s">
        <v>538</v>
      </c>
      <c r="M454" s="58"/>
      <c r="N454" s="57" t="s">
        <v>538</v>
      </c>
      <c r="O454" s="58"/>
      <c r="P454" s="58"/>
    </row>
    <row r="455" spans="1:16" ht="12.75" customHeight="1">
      <c r="A455" s="51" t="s">
        <v>202</v>
      </c>
      <c r="B455" s="60" t="s">
        <v>203</v>
      </c>
      <c r="C455" s="56" t="s">
        <v>437</v>
      </c>
      <c r="D455" s="57" t="s">
        <v>457</v>
      </c>
      <c r="E455" s="55">
        <v>0</v>
      </c>
      <c r="F455" s="51" t="s">
        <v>908</v>
      </c>
      <c r="G455" s="52">
        <v>0.9</v>
      </c>
      <c r="H455" s="51"/>
      <c r="I455" s="51"/>
      <c r="J455" s="56" t="s">
        <v>538</v>
      </c>
      <c r="K455" s="58"/>
      <c r="L455" s="56" t="s">
        <v>538</v>
      </c>
      <c r="M455" s="58"/>
      <c r="N455" s="57" t="s">
        <v>538</v>
      </c>
      <c r="O455" s="58"/>
      <c r="P455" s="58"/>
    </row>
    <row r="456" spans="1:16" ht="12.75" customHeight="1">
      <c r="A456" s="51" t="s">
        <v>219</v>
      </c>
      <c r="B456" s="51" t="s">
        <v>220</v>
      </c>
      <c r="C456" s="51" t="s">
        <v>1451</v>
      </c>
      <c r="D456" s="54" t="s">
        <v>457</v>
      </c>
      <c r="E456" s="55">
        <v>0.19</v>
      </c>
      <c r="F456" s="51" t="s">
        <v>1452</v>
      </c>
      <c r="G456" s="52">
        <v>0.36</v>
      </c>
      <c r="H456" s="51" t="s">
        <v>1066</v>
      </c>
      <c r="I456" s="52">
        <v>0.3</v>
      </c>
      <c r="J456" s="51" t="s">
        <v>1452</v>
      </c>
      <c r="K456" s="53"/>
      <c r="L456" s="51" t="s">
        <v>525</v>
      </c>
      <c r="M456" s="53"/>
      <c r="N456" s="51" t="s">
        <v>446</v>
      </c>
      <c r="O456" s="53"/>
      <c r="P456" s="53"/>
    </row>
    <row r="457" spans="1:16" ht="12.75" customHeight="1">
      <c r="A457" s="51" t="s">
        <v>219</v>
      </c>
      <c r="B457" s="51" t="s">
        <v>220</v>
      </c>
      <c r="C457" s="51" t="s">
        <v>1453</v>
      </c>
      <c r="D457" s="54" t="s">
        <v>457</v>
      </c>
      <c r="E457" s="55">
        <v>0.49</v>
      </c>
      <c r="F457" s="51" t="s">
        <v>1066</v>
      </c>
      <c r="G457" s="52">
        <v>0.37</v>
      </c>
      <c r="H457" s="51"/>
      <c r="I457" s="51"/>
      <c r="J457" s="51" t="s">
        <v>525</v>
      </c>
      <c r="K457" s="53"/>
      <c r="L457" s="51" t="s">
        <v>446</v>
      </c>
      <c r="M457" s="53"/>
      <c r="N457" s="51" t="s">
        <v>446</v>
      </c>
      <c r="O457" s="53"/>
      <c r="P457" s="53"/>
    </row>
    <row r="458" spans="1:16" ht="12.75" customHeight="1">
      <c r="A458" s="51" t="s">
        <v>219</v>
      </c>
      <c r="B458" s="51" t="s">
        <v>220</v>
      </c>
      <c r="C458" s="51" t="s">
        <v>1454</v>
      </c>
      <c r="D458" s="54" t="s">
        <v>457</v>
      </c>
      <c r="E458" s="55">
        <v>0.49</v>
      </c>
      <c r="F458" s="51" t="s">
        <v>1066</v>
      </c>
      <c r="G458" s="52">
        <v>0.37</v>
      </c>
      <c r="H458" s="51"/>
      <c r="I458" s="51"/>
      <c r="J458" s="51" t="s">
        <v>525</v>
      </c>
      <c r="K458" s="53"/>
      <c r="L458" s="51" t="s">
        <v>446</v>
      </c>
      <c r="M458" s="53"/>
      <c r="N458" s="51" t="s">
        <v>446</v>
      </c>
      <c r="O458" s="53"/>
      <c r="P458" s="53"/>
    </row>
    <row r="459" spans="1:16" ht="12.75" customHeight="1">
      <c r="A459" s="51" t="s">
        <v>219</v>
      </c>
      <c r="B459" s="51" t="s">
        <v>220</v>
      </c>
      <c r="C459" s="51" t="s">
        <v>1451</v>
      </c>
      <c r="D459" s="54" t="s">
        <v>457</v>
      </c>
      <c r="E459" s="55">
        <v>0.65</v>
      </c>
      <c r="F459" s="51" t="s">
        <v>1066</v>
      </c>
      <c r="G459" s="52">
        <v>0.16</v>
      </c>
      <c r="H459" s="51"/>
      <c r="I459" s="51"/>
      <c r="J459" s="51" t="s">
        <v>525</v>
      </c>
      <c r="K459" s="53"/>
      <c r="L459" s="51" t="s">
        <v>525</v>
      </c>
      <c r="M459" s="53"/>
      <c r="N459" s="51" t="s">
        <v>446</v>
      </c>
      <c r="O459" s="53"/>
      <c r="P459" s="53"/>
    </row>
    <row r="460" spans="1:16" ht="12.75" customHeight="1">
      <c r="A460" s="51" t="s">
        <v>219</v>
      </c>
      <c r="B460" s="51" t="s">
        <v>220</v>
      </c>
      <c r="C460" s="51" t="s">
        <v>1453</v>
      </c>
      <c r="D460" s="54" t="s">
        <v>457</v>
      </c>
      <c r="E460" s="55">
        <v>0</v>
      </c>
      <c r="F460" s="51" t="s">
        <v>1066</v>
      </c>
      <c r="G460" s="52">
        <v>0.52</v>
      </c>
      <c r="H460" s="51" t="s">
        <v>1452</v>
      </c>
      <c r="I460" s="52">
        <v>0.33</v>
      </c>
      <c r="J460" s="51" t="s">
        <v>1452</v>
      </c>
      <c r="K460" s="53"/>
      <c r="L460" s="51" t="s">
        <v>446</v>
      </c>
      <c r="M460" s="53"/>
      <c r="N460" s="51" t="s">
        <v>446</v>
      </c>
      <c r="O460" s="53"/>
      <c r="P460" s="53"/>
    </row>
    <row r="461" spans="1:16" ht="12.75" customHeight="1">
      <c r="A461" s="51" t="s">
        <v>219</v>
      </c>
      <c r="B461" s="51" t="s">
        <v>220</v>
      </c>
      <c r="C461" s="51" t="s">
        <v>1454</v>
      </c>
      <c r="D461" s="54" t="s">
        <v>457</v>
      </c>
      <c r="E461" s="55">
        <v>0</v>
      </c>
      <c r="F461" s="51" t="s">
        <v>1066</v>
      </c>
      <c r="G461" s="52">
        <v>0.52</v>
      </c>
      <c r="H461" s="51" t="s">
        <v>1452</v>
      </c>
      <c r="I461" s="52">
        <v>0.33</v>
      </c>
      <c r="J461" s="51" t="s">
        <v>1452</v>
      </c>
      <c r="K461" s="53"/>
      <c r="L461" s="51" t="s">
        <v>446</v>
      </c>
      <c r="M461" s="53"/>
      <c r="N461" s="51" t="s">
        <v>446</v>
      </c>
      <c r="O461" s="53"/>
      <c r="P461" s="53"/>
    </row>
    <row r="462" spans="1:16" ht="12.75" customHeight="1">
      <c r="A462" s="51" t="s">
        <v>219</v>
      </c>
      <c r="B462" s="51" t="s">
        <v>220</v>
      </c>
      <c r="C462" s="51" t="s">
        <v>1455</v>
      </c>
      <c r="D462" s="54" t="s">
        <v>457</v>
      </c>
      <c r="E462" s="55">
        <v>0</v>
      </c>
      <c r="F462" s="51" t="s">
        <v>1066</v>
      </c>
      <c r="G462" s="52">
        <v>0.8</v>
      </c>
      <c r="H462" s="51"/>
      <c r="I462" s="51"/>
      <c r="J462" s="51" t="s">
        <v>446</v>
      </c>
      <c r="K462" s="53"/>
      <c r="L462" s="51" t="s">
        <v>446</v>
      </c>
      <c r="M462" s="53"/>
      <c r="N462" s="51" t="s">
        <v>446</v>
      </c>
      <c r="O462" s="53"/>
      <c r="P462" s="53"/>
    </row>
    <row r="463" spans="1:16" ht="12.75" customHeight="1">
      <c r="A463" s="51" t="s">
        <v>219</v>
      </c>
      <c r="B463" s="51" t="s">
        <v>220</v>
      </c>
      <c r="C463" s="51" t="s">
        <v>1456</v>
      </c>
      <c r="D463" s="54" t="s">
        <v>457</v>
      </c>
      <c r="E463" s="55">
        <v>0</v>
      </c>
      <c r="F463" s="51" t="s">
        <v>1066</v>
      </c>
      <c r="G463" s="52">
        <v>0.8</v>
      </c>
      <c r="H463" s="51"/>
      <c r="I463" s="51"/>
      <c r="J463" s="51" t="s">
        <v>446</v>
      </c>
      <c r="K463" s="53"/>
      <c r="L463" s="51" t="s">
        <v>446</v>
      </c>
      <c r="M463" s="53"/>
      <c r="N463" s="51" t="s">
        <v>446</v>
      </c>
      <c r="O463" s="53"/>
      <c r="P463" s="53"/>
    </row>
    <row r="464" spans="1:16" ht="12.75" customHeight="1">
      <c r="A464" s="51" t="s">
        <v>219</v>
      </c>
      <c r="B464" s="51" t="s">
        <v>220</v>
      </c>
      <c r="C464" s="51" t="s">
        <v>1457</v>
      </c>
      <c r="D464" s="54" t="s">
        <v>457</v>
      </c>
      <c r="E464" s="55">
        <v>0</v>
      </c>
      <c r="F464" s="51" t="s">
        <v>1066</v>
      </c>
      <c r="G464" s="52">
        <v>0.8</v>
      </c>
      <c r="H464" s="51"/>
      <c r="I464" s="51"/>
      <c r="J464" s="51" t="s">
        <v>446</v>
      </c>
      <c r="K464" s="53"/>
      <c r="L464" s="51" t="s">
        <v>446</v>
      </c>
      <c r="M464" s="53"/>
      <c r="N464" s="51" t="s">
        <v>446</v>
      </c>
      <c r="O464" s="53"/>
      <c r="P464" s="53"/>
    </row>
    <row r="465" spans="1:16" ht="12.75" customHeight="1">
      <c r="A465" s="51" t="s">
        <v>219</v>
      </c>
      <c r="B465" s="51" t="s">
        <v>220</v>
      </c>
      <c r="C465" s="51" t="s">
        <v>1458</v>
      </c>
      <c r="D465" s="54" t="s">
        <v>457</v>
      </c>
      <c r="E465" s="55">
        <v>0</v>
      </c>
      <c r="F465" s="51" t="s">
        <v>1066</v>
      </c>
      <c r="G465" s="52">
        <v>0.74</v>
      </c>
      <c r="H465" s="51"/>
      <c r="I465" s="51"/>
      <c r="J465" s="51" t="s">
        <v>446</v>
      </c>
      <c r="K465" s="53"/>
      <c r="L465" s="51" t="s">
        <v>446</v>
      </c>
      <c r="M465" s="53"/>
      <c r="N465" s="51" t="s">
        <v>446</v>
      </c>
      <c r="O465" s="53"/>
      <c r="P465" s="53"/>
    </row>
    <row r="466" spans="1:16" ht="12.75" customHeight="1">
      <c r="A466" s="51" t="s">
        <v>219</v>
      </c>
      <c r="B466" s="51" t="s">
        <v>220</v>
      </c>
      <c r="C466" s="51" t="s">
        <v>1459</v>
      </c>
      <c r="D466" s="54" t="s">
        <v>457</v>
      </c>
      <c r="E466" s="55">
        <v>0</v>
      </c>
      <c r="F466" s="51" t="s">
        <v>1066</v>
      </c>
      <c r="G466" s="52">
        <v>0.74</v>
      </c>
      <c r="H466" s="51"/>
      <c r="I466" s="51"/>
      <c r="J466" s="51" t="s">
        <v>446</v>
      </c>
      <c r="K466" s="53"/>
      <c r="L466" s="51" t="s">
        <v>446</v>
      </c>
      <c r="M466" s="53"/>
      <c r="N466" s="51" t="s">
        <v>446</v>
      </c>
      <c r="O466" s="53"/>
      <c r="P466" s="53"/>
    </row>
    <row r="467" spans="1:16" ht="12.75" customHeight="1">
      <c r="A467" s="51" t="s">
        <v>219</v>
      </c>
      <c r="B467" s="51" t="s">
        <v>220</v>
      </c>
      <c r="C467" s="51" t="s">
        <v>1460</v>
      </c>
      <c r="D467" s="54" t="s">
        <v>457</v>
      </c>
      <c r="E467" s="55">
        <v>0</v>
      </c>
      <c r="F467" s="51" t="s">
        <v>1066</v>
      </c>
      <c r="G467" s="52">
        <v>0.74</v>
      </c>
      <c r="H467" s="51"/>
      <c r="I467" s="51"/>
      <c r="J467" s="51" t="s">
        <v>446</v>
      </c>
      <c r="K467" s="53"/>
      <c r="L467" s="51" t="s">
        <v>446</v>
      </c>
      <c r="M467" s="53"/>
      <c r="N467" s="51" t="s">
        <v>446</v>
      </c>
      <c r="O467" s="53"/>
      <c r="P467" s="53"/>
    </row>
    <row r="468" spans="1:16" ht="12.75" customHeight="1">
      <c r="A468" s="51" t="s">
        <v>219</v>
      </c>
      <c r="B468" s="51" t="s">
        <v>220</v>
      </c>
      <c r="C468" s="51" t="s">
        <v>1461</v>
      </c>
      <c r="D468" s="54" t="s">
        <v>457</v>
      </c>
      <c r="E468" s="55">
        <v>0</v>
      </c>
      <c r="F468" s="51" t="s">
        <v>1066</v>
      </c>
      <c r="G468" s="52">
        <v>0.79</v>
      </c>
      <c r="H468" s="51"/>
      <c r="I468" s="51"/>
      <c r="J468" s="51" t="s">
        <v>446</v>
      </c>
      <c r="K468" s="53"/>
      <c r="L468" s="51" t="s">
        <v>446</v>
      </c>
      <c r="M468" s="53"/>
      <c r="N468" s="51" t="s">
        <v>446</v>
      </c>
      <c r="O468" s="53"/>
      <c r="P468" s="53"/>
    </row>
    <row r="469" spans="1:16" ht="12.75" customHeight="1">
      <c r="A469" s="51" t="s">
        <v>219</v>
      </c>
      <c r="B469" s="51" t="s">
        <v>220</v>
      </c>
      <c r="C469" s="51" t="s">
        <v>1462</v>
      </c>
      <c r="D469" s="54" t="s">
        <v>457</v>
      </c>
      <c r="E469" s="55">
        <v>0</v>
      </c>
      <c r="F469" s="51" t="s">
        <v>1066</v>
      </c>
      <c r="G469" s="52">
        <v>0.79</v>
      </c>
      <c r="H469" s="51"/>
      <c r="I469" s="51"/>
      <c r="J469" s="51" t="s">
        <v>446</v>
      </c>
      <c r="K469" s="53"/>
      <c r="L469" s="51" t="s">
        <v>446</v>
      </c>
      <c r="M469" s="53"/>
      <c r="N469" s="51" t="s">
        <v>446</v>
      </c>
      <c r="O469" s="53"/>
      <c r="P469" s="53"/>
    </row>
    <row r="470" spans="1:16" ht="12.75" customHeight="1">
      <c r="A470" s="51" t="s">
        <v>219</v>
      </c>
      <c r="B470" s="51" t="s">
        <v>220</v>
      </c>
      <c r="C470" s="51" t="s">
        <v>1463</v>
      </c>
      <c r="D470" s="54" t="s">
        <v>457</v>
      </c>
      <c r="E470" s="55">
        <v>0</v>
      </c>
      <c r="F470" s="51" t="s">
        <v>1066</v>
      </c>
      <c r="G470" s="52">
        <v>0.79</v>
      </c>
      <c r="H470" s="51"/>
      <c r="I470" s="51"/>
      <c r="J470" s="51" t="s">
        <v>446</v>
      </c>
      <c r="K470" s="53"/>
      <c r="L470" s="51" t="s">
        <v>446</v>
      </c>
      <c r="M470" s="53"/>
      <c r="N470" s="51" t="s">
        <v>446</v>
      </c>
      <c r="O470" s="53"/>
      <c r="P470" s="53"/>
    </row>
    <row r="471" spans="1:16" ht="12.75" customHeight="1">
      <c r="A471" s="51" t="s">
        <v>219</v>
      </c>
      <c r="B471" s="51" t="s">
        <v>220</v>
      </c>
      <c r="C471" s="51" t="s">
        <v>1464</v>
      </c>
      <c r="D471" s="54" t="s">
        <v>457</v>
      </c>
      <c r="E471" s="55">
        <v>0</v>
      </c>
      <c r="F471" s="51" t="s">
        <v>1066</v>
      </c>
      <c r="G471" s="52">
        <v>0.8</v>
      </c>
      <c r="H471" s="51"/>
      <c r="I471" s="51"/>
      <c r="J471" s="51" t="s">
        <v>446</v>
      </c>
      <c r="K471" s="53"/>
      <c r="L471" s="51" t="s">
        <v>446</v>
      </c>
      <c r="M471" s="53"/>
      <c r="N471" s="51" t="s">
        <v>446</v>
      </c>
      <c r="O471" s="53"/>
      <c r="P471" s="53"/>
    </row>
    <row r="472" spans="1:16" ht="12.75" customHeight="1">
      <c r="A472" s="51" t="s">
        <v>219</v>
      </c>
      <c r="B472" s="51" t="s">
        <v>220</v>
      </c>
      <c r="C472" s="51" t="s">
        <v>1465</v>
      </c>
      <c r="D472" s="54" t="s">
        <v>457</v>
      </c>
      <c r="E472" s="55">
        <v>0</v>
      </c>
      <c r="F472" s="51" t="s">
        <v>1066</v>
      </c>
      <c r="G472" s="52">
        <v>0.8</v>
      </c>
      <c r="H472" s="51"/>
      <c r="I472" s="51"/>
      <c r="J472" s="51" t="s">
        <v>446</v>
      </c>
      <c r="K472" s="53"/>
      <c r="L472" s="51" t="s">
        <v>446</v>
      </c>
      <c r="M472" s="53"/>
      <c r="N472" s="51" t="s">
        <v>446</v>
      </c>
      <c r="O472" s="53"/>
      <c r="P472" s="53"/>
    </row>
    <row r="473" spans="1:16" ht="12.75" customHeight="1">
      <c r="A473" s="51" t="s">
        <v>219</v>
      </c>
      <c r="B473" s="51" t="s">
        <v>220</v>
      </c>
      <c r="C473" s="39" t="s">
        <v>1466</v>
      </c>
      <c r="D473" s="54" t="s">
        <v>457</v>
      </c>
      <c r="E473" s="55">
        <v>0</v>
      </c>
      <c r="F473" s="51" t="s">
        <v>1066</v>
      </c>
      <c r="G473" s="52">
        <v>0.82</v>
      </c>
      <c r="H473" s="51"/>
      <c r="I473" s="51"/>
      <c r="J473" s="51" t="s">
        <v>446</v>
      </c>
      <c r="K473" s="58"/>
      <c r="L473" s="51" t="s">
        <v>446</v>
      </c>
      <c r="M473" s="58"/>
      <c r="N473" s="51" t="s">
        <v>446</v>
      </c>
      <c r="O473" s="58"/>
      <c r="P473" s="58"/>
    </row>
    <row r="474" spans="1:16" ht="12.75" customHeight="1">
      <c r="A474" s="51" t="s">
        <v>219</v>
      </c>
      <c r="B474" s="51" t="s">
        <v>220</v>
      </c>
      <c r="C474" s="39" t="s">
        <v>1467</v>
      </c>
      <c r="D474" s="54" t="s">
        <v>457</v>
      </c>
      <c r="E474" s="55">
        <v>0</v>
      </c>
      <c r="F474" s="51" t="s">
        <v>1066</v>
      </c>
      <c r="G474" s="52">
        <v>0.8</v>
      </c>
      <c r="H474" s="51"/>
      <c r="I474" s="51"/>
      <c r="J474" s="51" t="s">
        <v>446</v>
      </c>
      <c r="K474" s="58"/>
      <c r="L474" s="51" t="s">
        <v>446</v>
      </c>
      <c r="M474" s="58"/>
      <c r="N474" s="51" t="s">
        <v>446</v>
      </c>
      <c r="O474" s="58"/>
      <c r="P474" s="58"/>
    </row>
    <row r="475" spans="1:16" ht="12.75" customHeight="1">
      <c r="A475" s="51" t="s">
        <v>219</v>
      </c>
      <c r="B475" s="51" t="s">
        <v>220</v>
      </c>
      <c r="C475" s="39" t="s">
        <v>1468</v>
      </c>
      <c r="D475" s="54" t="s">
        <v>457</v>
      </c>
      <c r="E475" s="55">
        <v>0</v>
      </c>
      <c r="F475" s="51" t="s">
        <v>1066</v>
      </c>
      <c r="G475" s="52">
        <v>0.82</v>
      </c>
      <c r="H475" s="51"/>
      <c r="I475" s="51"/>
      <c r="J475" s="51" t="s">
        <v>446</v>
      </c>
      <c r="K475" s="58"/>
      <c r="L475" s="51" t="s">
        <v>446</v>
      </c>
      <c r="M475" s="58"/>
      <c r="N475" s="51" t="s">
        <v>446</v>
      </c>
      <c r="O475" s="58"/>
      <c r="P475" s="58"/>
    </row>
    <row r="476" spans="1:16" ht="12.75" customHeight="1">
      <c r="A476" s="51" t="s">
        <v>219</v>
      </c>
      <c r="B476" s="51" t="s">
        <v>220</v>
      </c>
      <c r="C476" s="51" t="s">
        <v>1469</v>
      </c>
      <c r="D476" s="54" t="s">
        <v>457</v>
      </c>
      <c r="E476" s="55">
        <v>0</v>
      </c>
      <c r="F476" s="51" t="s">
        <v>1066</v>
      </c>
      <c r="G476" s="52">
        <v>0.81</v>
      </c>
      <c r="H476" s="51"/>
      <c r="I476" s="51"/>
      <c r="J476" s="51" t="s">
        <v>446</v>
      </c>
      <c r="K476" s="53"/>
      <c r="L476" s="51" t="s">
        <v>446</v>
      </c>
      <c r="M476" s="53"/>
      <c r="N476" s="51" t="s">
        <v>446</v>
      </c>
      <c r="O476" s="53"/>
      <c r="P476" s="53"/>
    </row>
    <row r="477" spans="1:16" ht="12.75" customHeight="1">
      <c r="A477" s="51" t="s">
        <v>219</v>
      </c>
      <c r="B477" s="51" t="s">
        <v>220</v>
      </c>
      <c r="C477" s="51" t="s">
        <v>1470</v>
      </c>
      <c r="D477" s="54" t="s">
        <v>457</v>
      </c>
      <c r="E477" s="55">
        <v>0</v>
      </c>
      <c r="F477" s="51" t="s">
        <v>1066</v>
      </c>
      <c r="G477" s="52">
        <v>0.81</v>
      </c>
      <c r="H477" s="51"/>
      <c r="I477" s="51"/>
      <c r="J477" s="51" t="s">
        <v>446</v>
      </c>
      <c r="K477" s="53"/>
      <c r="L477" s="51" t="s">
        <v>446</v>
      </c>
      <c r="M477" s="53"/>
      <c r="N477" s="51" t="s">
        <v>446</v>
      </c>
      <c r="O477" s="53"/>
      <c r="P477" s="53"/>
    </row>
    <row r="478" spans="1:16" ht="12.75" customHeight="1">
      <c r="A478" s="51" t="s">
        <v>219</v>
      </c>
      <c r="B478" s="51" t="s">
        <v>220</v>
      </c>
      <c r="C478" s="51" t="s">
        <v>1471</v>
      </c>
      <c r="D478" s="54" t="s">
        <v>457</v>
      </c>
      <c r="E478" s="55">
        <v>0</v>
      </c>
      <c r="F478" s="51" t="s">
        <v>1066</v>
      </c>
      <c r="G478" s="52">
        <v>0.81</v>
      </c>
      <c r="H478" s="51"/>
      <c r="I478" s="51"/>
      <c r="J478" s="51" t="s">
        <v>446</v>
      </c>
      <c r="K478" s="53"/>
      <c r="L478" s="51" t="s">
        <v>446</v>
      </c>
      <c r="M478" s="53"/>
      <c r="N478" s="51" t="s">
        <v>446</v>
      </c>
      <c r="O478" s="53"/>
      <c r="P478" s="53"/>
    </row>
    <row r="479" spans="1:16" ht="12.75" customHeight="1">
      <c r="A479" s="51" t="s">
        <v>219</v>
      </c>
      <c r="B479" s="51" t="s">
        <v>220</v>
      </c>
      <c r="C479" s="51" t="s">
        <v>1472</v>
      </c>
      <c r="D479" s="54" t="s">
        <v>457</v>
      </c>
      <c r="E479" s="55">
        <v>0</v>
      </c>
      <c r="F479" s="51" t="s">
        <v>1066</v>
      </c>
      <c r="G479" s="52">
        <v>0.82</v>
      </c>
      <c r="H479" s="51"/>
      <c r="I479" s="51"/>
      <c r="J479" s="51" t="s">
        <v>446</v>
      </c>
      <c r="K479" s="53"/>
      <c r="L479" s="51" t="s">
        <v>446</v>
      </c>
      <c r="M479" s="53"/>
      <c r="N479" s="51" t="s">
        <v>446</v>
      </c>
      <c r="O479" s="53"/>
      <c r="P479" s="53"/>
    </row>
    <row r="480" spans="1:16" ht="12.75" customHeight="1">
      <c r="A480" s="51" t="s">
        <v>219</v>
      </c>
      <c r="B480" s="51" t="s">
        <v>220</v>
      </c>
      <c r="C480" s="51" t="s">
        <v>1473</v>
      </c>
      <c r="D480" s="54" t="s">
        <v>457</v>
      </c>
      <c r="E480" s="55">
        <v>0</v>
      </c>
      <c r="F480" s="51" t="s">
        <v>1066</v>
      </c>
      <c r="G480" s="52">
        <v>0.82</v>
      </c>
      <c r="H480" s="51"/>
      <c r="I480" s="51"/>
      <c r="J480" s="51" t="s">
        <v>446</v>
      </c>
      <c r="K480" s="53"/>
      <c r="L480" s="51" t="s">
        <v>446</v>
      </c>
      <c r="M480" s="53"/>
      <c r="N480" s="51" t="s">
        <v>446</v>
      </c>
      <c r="O480" s="53"/>
      <c r="P480" s="53"/>
    </row>
    <row r="481" spans="1:16" ht="12.75" customHeight="1">
      <c r="A481" s="51" t="s">
        <v>219</v>
      </c>
      <c r="B481" s="51" t="s">
        <v>220</v>
      </c>
      <c r="C481" s="51" t="s">
        <v>1474</v>
      </c>
      <c r="D481" s="54" t="s">
        <v>457</v>
      </c>
      <c r="E481" s="55">
        <v>0</v>
      </c>
      <c r="F481" s="51" t="s">
        <v>1066</v>
      </c>
      <c r="G481" s="52">
        <v>0.84</v>
      </c>
      <c r="H481" s="51"/>
      <c r="I481" s="51"/>
      <c r="J481" s="51" t="s">
        <v>446</v>
      </c>
      <c r="K481" s="53"/>
      <c r="L481" s="51" t="s">
        <v>446</v>
      </c>
      <c r="M481" s="53"/>
      <c r="N481" s="51" t="s">
        <v>446</v>
      </c>
      <c r="O481" s="53"/>
      <c r="P481" s="53"/>
    </row>
    <row r="482" spans="1:16" ht="12.75" customHeight="1">
      <c r="A482" s="51" t="s">
        <v>219</v>
      </c>
      <c r="B482" s="51" t="s">
        <v>220</v>
      </c>
      <c r="C482" s="51" t="s">
        <v>1475</v>
      </c>
      <c r="D482" s="54" t="s">
        <v>457</v>
      </c>
      <c r="E482" s="55">
        <v>0</v>
      </c>
      <c r="F482" s="51" t="s">
        <v>1066</v>
      </c>
      <c r="G482" s="52">
        <v>0.84</v>
      </c>
      <c r="H482" s="51"/>
      <c r="I482" s="51"/>
      <c r="J482" s="51" t="s">
        <v>446</v>
      </c>
      <c r="K482" s="53"/>
      <c r="L482" s="51" t="s">
        <v>446</v>
      </c>
      <c r="M482" s="53"/>
      <c r="N482" s="51" t="s">
        <v>446</v>
      </c>
      <c r="O482" s="53"/>
      <c r="P482" s="53"/>
    </row>
    <row r="483" spans="1:16" ht="12.75" customHeight="1">
      <c r="A483" s="51" t="s">
        <v>219</v>
      </c>
      <c r="B483" s="51" t="s">
        <v>220</v>
      </c>
      <c r="C483" s="51" t="s">
        <v>1476</v>
      </c>
      <c r="D483" s="54" t="s">
        <v>457</v>
      </c>
      <c r="E483" s="55">
        <v>0</v>
      </c>
      <c r="F483" s="51" t="s">
        <v>1066</v>
      </c>
      <c r="G483" s="52">
        <v>0.8</v>
      </c>
      <c r="H483" s="51"/>
      <c r="I483" s="51"/>
      <c r="J483" s="51" t="s">
        <v>446</v>
      </c>
      <c r="K483" s="53"/>
      <c r="L483" s="51" t="s">
        <v>446</v>
      </c>
      <c r="M483" s="53"/>
      <c r="N483" s="51" t="s">
        <v>446</v>
      </c>
      <c r="O483" s="53"/>
      <c r="P483" s="53"/>
    </row>
    <row r="484" spans="1:16" ht="12.75" customHeight="1">
      <c r="A484" s="51" t="s">
        <v>219</v>
      </c>
      <c r="B484" s="51" t="s">
        <v>220</v>
      </c>
      <c r="C484" s="51" t="s">
        <v>1477</v>
      </c>
      <c r="D484" s="54" t="s">
        <v>457</v>
      </c>
      <c r="E484" s="55">
        <v>0</v>
      </c>
      <c r="F484" s="51" t="s">
        <v>1066</v>
      </c>
      <c r="G484" s="52">
        <v>0.8</v>
      </c>
      <c r="H484" s="51"/>
      <c r="I484" s="51"/>
      <c r="J484" s="51" t="s">
        <v>446</v>
      </c>
      <c r="K484" s="53"/>
      <c r="L484" s="51" t="s">
        <v>446</v>
      </c>
      <c r="M484" s="53"/>
      <c r="N484" s="51" t="s">
        <v>446</v>
      </c>
      <c r="O484" s="53"/>
      <c r="P484" s="53"/>
    </row>
    <row r="485" spans="1:16" ht="12.75" customHeight="1">
      <c r="A485" s="51" t="s">
        <v>219</v>
      </c>
      <c r="B485" s="51" t="s">
        <v>220</v>
      </c>
      <c r="C485" s="51" t="s">
        <v>1478</v>
      </c>
      <c r="D485" s="54" t="s">
        <v>457</v>
      </c>
      <c r="E485" s="55">
        <v>0</v>
      </c>
      <c r="F485" s="51" t="s">
        <v>1066</v>
      </c>
      <c r="G485" s="52">
        <v>0.82</v>
      </c>
      <c r="H485" s="51"/>
      <c r="I485" s="51"/>
      <c r="J485" s="51" t="s">
        <v>446</v>
      </c>
      <c r="K485" s="53"/>
      <c r="L485" s="51" t="s">
        <v>446</v>
      </c>
      <c r="M485" s="53"/>
      <c r="N485" s="51" t="s">
        <v>446</v>
      </c>
      <c r="O485" s="53"/>
      <c r="P485" s="53"/>
    </row>
    <row r="486" spans="1:16" ht="12.75" customHeight="1">
      <c r="A486" s="51" t="s">
        <v>219</v>
      </c>
      <c r="B486" s="51" t="s">
        <v>220</v>
      </c>
      <c r="C486" s="51" t="s">
        <v>1479</v>
      </c>
      <c r="D486" s="54" t="s">
        <v>457</v>
      </c>
      <c r="E486" s="55">
        <v>0</v>
      </c>
      <c r="F486" s="51" t="s">
        <v>1066</v>
      </c>
      <c r="G486" s="52">
        <v>0.82</v>
      </c>
      <c r="H486" s="51"/>
      <c r="I486" s="51"/>
      <c r="J486" s="51" t="s">
        <v>446</v>
      </c>
      <c r="K486" s="53"/>
      <c r="L486" s="51" t="s">
        <v>446</v>
      </c>
      <c r="M486" s="53"/>
      <c r="N486" s="51" t="s">
        <v>446</v>
      </c>
      <c r="O486" s="53"/>
      <c r="P486" s="53"/>
    </row>
    <row r="487" spans="1:16" ht="12.75" customHeight="1">
      <c r="A487" s="51" t="s">
        <v>219</v>
      </c>
      <c r="B487" s="51" t="s">
        <v>220</v>
      </c>
      <c r="C487" s="51" t="s">
        <v>1480</v>
      </c>
      <c r="D487" s="54" t="s">
        <v>457</v>
      </c>
      <c r="E487" s="55">
        <v>0</v>
      </c>
      <c r="F487" s="51" t="s">
        <v>1066</v>
      </c>
      <c r="G487" s="52">
        <v>0.82</v>
      </c>
      <c r="H487" s="51"/>
      <c r="I487" s="51"/>
      <c r="J487" s="51" t="s">
        <v>446</v>
      </c>
      <c r="K487" s="53"/>
      <c r="L487" s="51" t="s">
        <v>446</v>
      </c>
      <c r="M487" s="53"/>
      <c r="N487" s="51" t="s">
        <v>446</v>
      </c>
      <c r="O487" s="53"/>
      <c r="P487" s="53"/>
    </row>
    <row r="488" spans="1:16" ht="12.75" customHeight="1">
      <c r="A488" s="51" t="s">
        <v>219</v>
      </c>
      <c r="B488" s="51" t="s">
        <v>220</v>
      </c>
      <c r="C488" s="51" t="s">
        <v>1481</v>
      </c>
      <c r="D488" s="54" t="s">
        <v>457</v>
      </c>
      <c r="E488" s="55">
        <v>0</v>
      </c>
      <c r="F488" s="51" t="s">
        <v>1066</v>
      </c>
      <c r="G488" s="52">
        <v>0.85</v>
      </c>
      <c r="H488" s="51"/>
      <c r="I488" s="51"/>
      <c r="J488" s="51" t="s">
        <v>446</v>
      </c>
      <c r="K488" s="53"/>
      <c r="L488" s="51" t="s">
        <v>446</v>
      </c>
      <c r="M488" s="53"/>
      <c r="N488" s="51" t="s">
        <v>446</v>
      </c>
      <c r="O488" s="53"/>
      <c r="P488" s="53"/>
    </row>
    <row r="489" spans="1:16" ht="12.75" customHeight="1">
      <c r="A489" s="51" t="s">
        <v>219</v>
      </c>
      <c r="B489" s="51" t="s">
        <v>220</v>
      </c>
      <c r="C489" s="51" t="s">
        <v>1482</v>
      </c>
      <c r="D489" s="54" t="s">
        <v>457</v>
      </c>
      <c r="E489" s="55">
        <v>0</v>
      </c>
      <c r="F489" s="51" t="s">
        <v>1066</v>
      </c>
      <c r="G489" s="52">
        <v>0.85</v>
      </c>
      <c r="H489" s="51"/>
      <c r="I489" s="51"/>
      <c r="J489" s="51" t="s">
        <v>446</v>
      </c>
      <c r="K489" s="53"/>
      <c r="L489" s="51" t="s">
        <v>446</v>
      </c>
      <c r="M489" s="53"/>
      <c r="N489" s="51" t="s">
        <v>446</v>
      </c>
      <c r="O489" s="53"/>
      <c r="P489" s="53"/>
    </row>
    <row r="490" spans="1:16" ht="12.75" customHeight="1">
      <c r="A490" s="51" t="s">
        <v>219</v>
      </c>
      <c r="B490" s="51" t="s">
        <v>220</v>
      </c>
      <c r="C490" s="39" t="s">
        <v>1483</v>
      </c>
      <c r="D490" s="54" t="s">
        <v>457</v>
      </c>
      <c r="E490" s="55">
        <v>0</v>
      </c>
      <c r="F490" s="51" t="s">
        <v>1066</v>
      </c>
      <c r="G490" s="52">
        <v>0.61</v>
      </c>
      <c r="H490" s="51" t="s">
        <v>1484</v>
      </c>
      <c r="I490" s="52">
        <v>0.18</v>
      </c>
      <c r="J490" s="51" t="s">
        <v>1484</v>
      </c>
      <c r="K490" s="58"/>
      <c r="L490" s="51" t="s">
        <v>446</v>
      </c>
      <c r="M490" s="58"/>
      <c r="N490" s="51" t="s">
        <v>446</v>
      </c>
      <c r="O490" s="58"/>
      <c r="P490" s="58"/>
    </row>
    <row r="491" spans="1:16" ht="12.75" customHeight="1">
      <c r="A491" s="51" t="s">
        <v>219</v>
      </c>
      <c r="B491" s="49" t="s">
        <v>1485</v>
      </c>
      <c r="C491" s="51" t="s">
        <v>1486</v>
      </c>
      <c r="D491" s="54" t="s">
        <v>457</v>
      </c>
      <c r="E491" s="55">
        <v>0</v>
      </c>
      <c r="F491" s="51" t="s">
        <v>1148</v>
      </c>
      <c r="G491" s="52">
        <v>0.43</v>
      </c>
      <c r="H491" s="51" t="s">
        <v>1066</v>
      </c>
      <c r="I491" s="52">
        <v>0.41</v>
      </c>
      <c r="J491" s="51" t="s">
        <v>556</v>
      </c>
      <c r="K491" s="53"/>
      <c r="L491" s="51" t="s">
        <v>556</v>
      </c>
      <c r="M491" s="53"/>
      <c r="N491" s="51" t="s">
        <v>556</v>
      </c>
      <c r="O491" s="53"/>
      <c r="P491" s="53"/>
    </row>
    <row r="492" spans="1:16" ht="12.75" customHeight="1">
      <c r="A492" s="54" t="s">
        <v>219</v>
      </c>
      <c r="B492" s="49" t="s">
        <v>1485</v>
      </c>
      <c r="C492" s="51" t="s">
        <v>1487</v>
      </c>
      <c r="D492" s="54" t="s">
        <v>457</v>
      </c>
      <c r="E492" s="55">
        <v>0</v>
      </c>
      <c r="F492" s="51" t="s">
        <v>1148</v>
      </c>
      <c r="G492" s="52">
        <v>0.41</v>
      </c>
      <c r="H492" s="51" t="s">
        <v>1066</v>
      </c>
      <c r="I492" s="52">
        <v>0.39</v>
      </c>
      <c r="J492" s="51" t="s">
        <v>556</v>
      </c>
      <c r="K492" s="53"/>
      <c r="L492" s="51" t="s">
        <v>556</v>
      </c>
      <c r="M492" s="53"/>
      <c r="N492" s="54" t="s">
        <v>556</v>
      </c>
      <c r="O492" s="53"/>
      <c r="P492" s="53"/>
    </row>
    <row r="493" spans="1:16" ht="12.75" customHeight="1">
      <c r="A493" s="54" t="s">
        <v>219</v>
      </c>
      <c r="B493" s="51" t="s">
        <v>220</v>
      </c>
      <c r="C493" s="39" t="s">
        <v>1488</v>
      </c>
      <c r="D493" s="54" t="s">
        <v>442</v>
      </c>
      <c r="E493" s="55">
        <v>0</v>
      </c>
      <c r="F493" s="51" t="s">
        <v>1066</v>
      </c>
      <c r="G493" s="52">
        <v>0.8</v>
      </c>
      <c r="H493" s="51"/>
      <c r="I493" s="51"/>
      <c r="J493" s="51" t="s">
        <v>446</v>
      </c>
      <c r="K493" s="58"/>
      <c r="L493" s="51" t="s">
        <v>446</v>
      </c>
      <c r="M493" s="58"/>
      <c r="N493" s="54" t="s">
        <v>446</v>
      </c>
      <c r="O493" s="58"/>
      <c r="P493" s="58"/>
    </row>
    <row r="494" spans="1:16" ht="12.75" customHeight="1">
      <c r="A494" s="54" t="s">
        <v>219</v>
      </c>
      <c r="B494" s="51" t="s">
        <v>220</v>
      </c>
      <c r="C494" s="39" t="s">
        <v>1488</v>
      </c>
      <c r="D494" s="54" t="s">
        <v>442</v>
      </c>
      <c r="E494" s="55">
        <v>0</v>
      </c>
      <c r="F494" s="51" t="s">
        <v>1066</v>
      </c>
      <c r="G494" s="52">
        <v>0.8</v>
      </c>
      <c r="H494" s="51"/>
      <c r="I494" s="51"/>
      <c r="J494" s="51" t="s">
        <v>446</v>
      </c>
      <c r="K494" s="58"/>
      <c r="L494" s="51" t="s">
        <v>446</v>
      </c>
      <c r="M494" s="58"/>
      <c r="N494" s="54" t="s">
        <v>446</v>
      </c>
      <c r="O494" s="58"/>
      <c r="P494" s="58"/>
    </row>
    <row r="495" spans="1:16" ht="12.75" customHeight="1">
      <c r="A495" s="54" t="s">
        <v>219</v>
      </c>
      <c r="B495" s="51" t="s">
        <v>220</v>
      </c>
      <c r="C495" s="51" t="s">
        <v>1489</v>
      </c>
      <c r="D495" s="54" t="s">
        <v>442</v>
      </c>
      <c r="E495" s="55">
        <v>0</v>
      </c>
      <c r="F495" s="51" t="s">
        <v>1066</v>
      </c>
      <c r="G495" s="52">
        <v>0.76</v>
      </c>
      <c r="H495" s="51"/>
      <c r="I495" s="51"/>
      <c r="J495" s="51" t="s">
        <v>446</v>
      </c>
      <c r="K495" s="53"/>
      <c r="L495" s="51" t="s">
        <v>446</v>
      </c>
      <c r="M495" s="53"/>
      <c r="N495" s="51" t="s">
        <v>446</v>
      </c>
      <c r="O495" s="53"/>
      <c r="P495" s="53"/>
    </row>
    <row r="496" spans="1:16" ht="12.75" customHeight="1">
      <c r="A496" s="54" t="s">
        <v>219</v>
      </c>
      <c r="B496" s="51" t="s">
        <v>220</v>
      </c>
      <c r="C496" s="51" t="s">
        <v>1490</v>
      </c>
      <c r="D496" s="54" t="s">
        <v>442</v>
      </c>
      <c r="E496" s="55">
        <v>0</v>
      </c>
      <c r="F496" s="51" t="s">
        <v>1066</v>
      </c>
      <c r="G496" s="52">
        <v>0.76</v>
      </c>
      <c r="H496" s="51"/>
      <c r="I496" s="51"/>
      <c r="J496" s="51" t="s">
        <v>446</v>
      </c>
      <c r="K496" s="53"/>
      <c r="L496" s="51" t="s">
        <v>446</v>
      </c>
      <c r="M496" s="53"/>
      <c r="N496" s="51" t="s">
        <v>446</v>
      </c>
      <c r="O496" s="53"/>
      <c r="P496" s="53"/>
    </row>
    <row r="497" spans="1:16" ht="12.75" customHeight="1">
      <c r="A497" s="54" t="s">
        <v>219</v>
      </c>
      <c r="B497" s="51" t="s">
        <v>220</v>
      </c>
      <c r="C497" s="51" t="s">
        <v>1491</v>
      </c>
      <c r="D497" s="54" t="s">
        <v>442</v>
      </c>
      <c r="E497" s="55">
        <v>0</v>
      </c>
      <c r="F497" s="51" t="s">
        <v>1066</v>
      </c>
      <c r="G497" s="52">
        <v>0.76</v>
      </c>
      <c r="H497" s="51"/>
      <c r="I497" s="51"/>
      <c r="J497" s="51" t="s">
        <v>446</v>
      </c>
      <c r="K497" s="53"/>
      <c r="L497" s="51" t="s">
        <v>446</v>
      </c>
      <c r="M497" s="53"/>
      <c r="N497" s="51" t="s">
        <v>446</v>
      </c>
      <c r="O497" s="53"/>
      <c r="P497" s="53"/>
    </row>
    <row r="498" spans="1:16" ht="12.75" customHeight="1">
      <c r="A498" s="54" t="s">
        <v>219</v>
      </c>
      <c r="B498" s="51" t="s">
        <v>220</v>
      </c>
      <c r="C498" s="51" t="s">
        <v>1492</v>
      </c>
      <c r="D498" s="54" t="s">
        <v>442</v>
      </c>
      <c r="E498" s="55">
        <v>0</v>
      </c>
      <c r="F498" s="51" t="s">
        <v>1066</v>
      </c>
      <c r="G498" s="52">
        <v>0.76</v>
      </c>
      <c r="H498" s="51"/>
      <c r="I498" s="51"/>
      <c r="J498" s="51" t="s">
        <v>446</v>
      </c>
      <c r="K498" s="53"/>
      <c r="L498" s="51" t="s">
        <v>446</v>
      </c>
      <c r="M498" s="53"/>
      <c r="N498" s="51" t="s">
        <v>446</v>
      </c>
      <c r="O498" s="53"/>
      <c r="P498" s="53"/>
    </row>
    <row r="499" spans="1:16" ht="12.75" customHeight="1">
      <c r="A499" s="54" t="s">
        <v>219</v>
      </c>
      <c r="B499" s="51" t="s">
        <v>220</v>
      </c>
      <c r="C499" s="51" t="s">
        <v>1493</v>
      </c>
      <c r="D499" s="54" t="s">
        <v>442</v>
      </c>
      <c r="E499" s="55">
        <v>0</v>
      </c>
      <c r="F499" s="51" t="s">
        <v>1066</v>
      </c>
      <c r="G499" s="52">
        <v>0.76</v>
      </c>
      <c r="H499" s="51"/>
      <c r="I499" s="51"/>
      <c r="J499" s="51" t="s">
        <v>1494</v>
      </c>
      <c r="K499" s="53"/>
      <c r="L499" s="51" t="s">
        <v>446</v>
      </c>
      <c r="M499" s="53"/>
      <c r="N499" s="51" t="s">
        <v>446</v>
      </c>
      <c r="O499" s="53"/>
      <c r="P499" s="53"/>
    </row>
    <row r="500" spans="1:16" ht="12.75" customHeight="1">
      <c r="A500" s="54" t="s">
        <v>219</v>
      </c>
      <c r="B500" s="51" t="s">
        <v>220</v>
      </c>
      <c r="C500" s="51" t="s">
        <v>1493</v>
      </c>
      <c r="D500" s="54" t="s">
        <v>442</v>
      </c>
      <c r="E500" s="55">
        <v>0</v>
      </c>
      <c r="F500" s="51" t="s">
        <v>1066</v>
      </c>
      <c r="G500" s="52">
        <v>0.76</v>
      </c>
      <c r="H500" s="51"/>
      <c r="I500" s="51"/>
      <c r="J500" s="51" t="s">
        <v>657</v>
      </c>
      <c r="K500" s="53"/>
      <c r="L500" s="51" t="s">
        <v>446</v>
      </c>
      <c r="M500" s="53"/>
      <c r="N500" s="51" t="s">
        <v>446</v>
      </c>
      <c r="O500" s="53"/>
      <c r="P500" s="53"/>
    </row>
    <row r="501" spans="1:16" ht="12.75" customHeight="1">
      <c r="A501" s="54" t="s">
        <v>219</v>
      </c>
      <c r="B501" s="51" t="s">
        <v>220</v>
      </c>
      <c r="C501" s="51" t="s">
        <v>1495</v>
      </c>
      <c r="D501" s="54" t="s">
        <v>457</v>
      </c>
      <c r="E501" s="55">
        <v>0</v>
      </c>
      <c r="F501" s="51" t="s">
        <v>1066</v>
      </c>
      <c r="G501" s="52">
        <v>0.82</v>
      </c>
      <c r="H501" s="51"/>
      <c r="I501" s="51"/>
      <c r="J501" s="51" t="s">
        <v>446</v>
      </c>
      <c r="K501" s="53"/>
      <c r="L501" s="51" t="s">
        <v>446</v>
      </c>
      <c r="M501" s="53"/>
      <c r="N501" s="51" t="s">
        <v>446</v>
      </c>
      <c r="O501" s="53"/>
      <c r="P501" s="53"/>
    </row>
    <row r="502" spans="1:16" ht="12.75" customHeight="1">
      <c r="A502" s="54" t="s">
        <v>219</v>
      </c>
      <c r="B502" s="51" t="s">
        <v>220</v>
      </c>
      <c r="C502" s="51" t="s">
        <v>1496</v>
      </c>
      <c r="D502" s="54" t="s">
        <v>457</v>
      </c>
      <c r="E502" s="55">
        <v>0</v>
      </c>
      <c r="F502" s="51" t="s">
        <v>1066</v>
      </c>
      <c r="G502" s="52">
        <v>0.82</v>
      </c>
      <c r="H502" s="51"/>
      <c r="I502" s="51"/>
      <c r="J502" s="51" t="s">
        <v>446</v>
      </c>
      <c r="K502" s="53"/>
      <c r="L502" s="51" t="s">
        <v>446</v>
      </c>
      <c r="M502" s="53"/>
      <c r="N502" s="51" t="s">
        <v>446</v>
      </c>
      <c r="O502" s="53"/>
      <c r="P502" s="53"/>
    </row>
    <row r="503" spans="1:16" ht="12.75" customHeight="1">
      <c r="A503" s="54" t="s">
        <v>219</v>
      </c>
      <c r="B503" s="51" t="s">
        <v>220</v>
      </c>
      <c r="C503" s="51" t="s">
        <v>1497</v>
      </c>
      <c r="D503" s="54" t="s">
        <v>457</v>
      </c>
      <c r="E503" s="55">
        <v>0</v>
      </c>
      <c r="F503" s="51" t="s">
        <v>1066</v>
      </c>
      <c r="G503" s="52">
        <v>0.82</v>
      </c>
      <c r="H503" s="51"/>
      <c r="I503" s="51"/>
      <c r="J503" s="51" t="s">
        <v>446</v>
      </c>
      <c r="K503" s="53"/>
      <c r="L503" s="51" t="s">
        <v>446</v>
      </c>
      <c r="M503" s="53"/>
      <c r="N503" s="51" t="s">
        <v>446</v>
      </c>
      <c r="O503" s="53"/>
      <c r="P503" s="53"/>
    </row>
    <row r="504" spans="1:16" ht="12.75" customHeight="1">
      <c r="A504" s="54" t="s">
        <v>219</v>
      </c>
      <c r="B504" s="51" t="s">
        <v>220</v>
      </c>
      <c r="C504" s="51" t="s">
        <v>1498</v>
      </c>
      <c r="D504" s="54" t="s">
        <v>442</v>
      </c>
      <c r="E504" s="55">
        <v>0.6</v>
      </c>
      <c r="F504" s="51" t="s">
        <v>1066</v>
      </c>
      <c r="G504" s="52">
        <v>0.28999999999999998</v>
      </c>
      <c r="H504" s="51"/>
      <c r="I504" s="51"/>
      <c r="J504" s="51" t="s">
        <v>525</v>
      </c>
      <c r="K504" s="53"/>
      <c r="L504" s="51" t="s">
        <v>446</v>
      </c>
      <c r="M504" s="53"/>
      <c r="N504" s="51" t="s">
        <v>446</v>
      </c>
      <c r="O504" s="53"/>
      <c r="P504" s="53"/>
    </row>
    <row r="505" spans="1:16" ht="12.75" customHeight="1">
      <c r="A505" s="54" t="s">
        <v>219</v>
      </c>
      <c r="B505" s="51" t="s">
        <v>220</v>
      </c>
      <c r="C505" s="51" t="s">
        <v>1499</v>
      </c>
      <c r="D505" s="54" t="s">
        <v>442</v>
      </c>
      <c r="E505" s="55">
        <v>0.6</v>
      </c>
      <c r="F505" s="51" t="s">
        <v>1066</v>
      </c>
      <c r="G505" s="52">
        <v>0.28999999999999998</v>
      </c>
      <c r="H505" s="51"/>
      <c r="I505" s="51"/>
      <c r="J505" s="51" t="s">
        <v>525</v>
      </c>
      <c r="K505" s="53"/>
      <c r="L505" s="51" t="s">
        <v>446</v>
      </c>
      <c r="M505" s="53"/>
      <c r="N505" s="51" t="s">
        <v>446</v>
      </c>
      <c r="O505" s="53"/>
      <c r="P505" s="53"/>
    </row>
    <row r="506" spans="1:16" ht="12.75" customHeight="1">
      <c r="A506" s="54" t="s">
        <v>219</v>
      </c>
      <c r="B506" s="51" t="s">
        <v>220</v>
      </c>
      <c r="C506" s="51" t="s">
        <v>1500</v>
      </c>
      <c r="D506" s="54" t="s">
        <v>457</v>
      </c>
      <c r="E506" s="55">
        <v>0.61</v>
      </c>
      <c r="F506" s="51" t="s">
        <v>1066</v>
      </c>
      <c r="G506" s="52">
        <v>0.27</v>
      </c>
      <c r="H506" s="51"/>
      <c r="I506" s="51"/>
      <c r="J506" s="51" t="s">
        <v>525</v>
      </c>
      <c r="K506" s="53"/>
      <c r="L506" s="51" t="s">
        <v>446</v>
      </c>
      <c r="M506" s="53"/>
      <c r="N506" s="51" t="s">
        <v>446</v>
      </c>
      <c r="O506" s="53"/>
      <c r="P506" s="53"/>
    </row>
    <row r="507" spans="1:16" ht="12.75" customHeight="1">
      <c r="A507" s="54" t="s">
        <v>219</v>
      </c>
      <c r="B507" s="51" t="s">
        <v>220</v>
      </c>
      <c r="C507" s="51" t="s">
        <v>1501</v>
      </c>
      <c r="D507" s="54" t="s">
        <v>457</v>
      </c>
      <c r="E507" s="55">
        <v>0.61</v>
      </c>
      <c r="F507" s="51" t="s">
        <v>1066</v>
      </c>
      <c r="G507" s="52">
        <v>0.27</v>
      </c>
      <c r="H507" s="51"/>
      <c r="I507" s="51"/>
      <c r="J507" s="51" t="s">
        <v>525</v>
      </c>
      <c r="K507" s="53"/>
      <c r="L507" s="51" t="s">
        <v>446</v>
      </c>
      <c r="M507" s="53"/>
      <c r="N507" s="51" t="s">
        <v>446</v>
      </c>
      <c r="O507" s="53"/>
      <c r="P507" s="53"/>
    </row>
    <row r="508" spans="1:16" ht="12.75" customHeight="1">
      <c r="A508" s="54" t="s">
        <v>219</v>
      </c>
      <c r="B508" s="51" t="s">
        <v>220</v>
      </c>
      <c r="C508" s="51" t="s">
        <v>1502</v>
      </c>
      <c r="D508" s="54" t="s">
        <v>442</v>
      </c>
      <c r="E508" s="53"/>
      <c r="F508" s="51"/>
      <c r="G508" s="51"/>
      <c r="H508" s="51"/>
      <c r="I508" s="51"/>
      <c r="J508" s="53"/>
      <c r="K508" s="53"/>
      <c r="L508" s="53"/>
      <c r="M508" s="53"/>
      <c r="N508" s="53"/>
      <c r="O508" s="53"/>
      <c r="P508" s="53"/>
    </row>
    <row r="509" spans="1:16" ht="12.75" customHeight="1">
      <c r="A509" s="54" t="s">
        <v>219</v>
      </c>
      <c r="B509" s="51" t="s">
        <v>220</v>
      </c>
      <c r="C509" s="51" t="s">
        <v>1503</v>
      </c>
      <c r="D509" s="54" t="s">
        <v>442</v>
      </c>
      <c r="E509" s="53"/>
      <c r="F509" s="51"/>
      <c r="G509" s="51"/>
      <c r="H509" s="51"/>
      <c r="I509" s="51"/>
      <c r="J509" s="53"/>
      <c r="K509" s="53"/>
      <c r="L509" s="53"/>
      <c r="M509" s="53"/>
      <c r="N509" s="53"/>
      <c r="O509" s="53"/>
      <c r="P509" s="53"/>
    </row>
    <row r="510" spans="1:16" ht="12.75" customHeight="1">
      <c r="A510" s="54" t="s">
        <v>219</v>
      </c>
      <c r="B510" s="51" t="s">
        <v>220</v>
      </c>
      <c r="C510" s="51" t="s">
        <v>1504</v>
      </c>
      <c r="D510" s="54" t="s">
        <v>442</v>
      </c>
      <c r="E510" s="53"/>
      <c r="F510" s="51"/>
      <c r="G510" s="51"/>
      <c r="H510" s="51"/>
      <c r="I510" s="51"/>
      <c r="J510" s="53"/>
      <c r="K510" s="53"/>
      <c r="L510" s="53"/>
      <c r="M510" s="53"/>
      <c r="N510" s="53"/>
      <c r="O510" s="53"/>
      <c r="P510" s="53"/>
    </row>
    <row r="511" spans="1:16" ht="12.75" customHeight="1">
      <c r="A511" s="54" t="s">
        <v>219</v>
      </c>
      <c r="B511" s="51" t="s">
        <v>220</v>
      </c>
      <c r="C511" s="51" t="s">
        <v>1505</v>
      </c>
      <c r="D511" s="54" t="s">
        <v>442</v>
      </c>
      <c r="E511" s="55">
        <v>0.6</v>
      </c>
      <c r="F511" s="51" t="s">
        <v>1066</v>
      </c>
      <c r="G511" s="52">
        <v>0.28000000000000003</v>
      </c>
      <c r="H511" s="51"/>
      <c r="I511" s="51"/>
      <c r="J511" s="51" t="s">
        <v>525</v>
      </c>
      <c r="K511" s="53"/>
      <c r="L511" s="51" t="s">
        <v>446</v>
      </c>
      <c r="M511" s="53"/>
      <c r="N511" s="51" t="s">
        <v>446</v>
      </c>
      <c r="O511" s="53"/>
      <c r="P511" s="53"/>
    </row>
    <row r="512" spans="1:16" ht="12.75" customHeight="1">
      <c r="A512" s="54" t="s">
        <v>219</v>
      </c>
      <c r="B512" s="51" t="s">
        <v>220</v>
      </c>
      <c r="C512" s="51" t="s">
        <v>1506</v>
      </c>
      <c r="D512" s="54" t="s">
        <v>442</v>
      </c>
      <c r="E512" s="55">
        <v>0.6</v>
      </c>
      <c r="F512" s="51" t="s">
        <v>1066</v>
      </c>
      <c r="G512" s="52">
        <v>0.28000000000000003</v>
      </c>
      <c r="H512" s="51"/>
      <c r="I512" s="51"/>
      <c r="J512" s="51" t="s">
        <v>525</v>
      </c>
      <c r="K512" s="53"/>
      <c r="L512" s="51" t="s">
        <v>446</v>
      </c>
      <c r="M512" s="53"/>
      <c r="N512" s="51" t="s">
        <v>446</v>
      </c>
      <c r="O512" s="53"/>
      <c r="P512" s="53"/>
    </row>
    <row r="513" spans="1:16" ht="12.75" customHeight="1">
      <c r="A513" s="54" t="s">
        <v>219</v>
      </c>
      <c r="B513" s="51" t="s">
        <v>220</v>
      </c>
      <c r="C513" s="51" t="s">
        <v>1507</v>
      </c>
      <c r="D513" s="54" t="s">
        <v>442</v>
      </c>
      <c r="E513" s="55">
        <v>0.6</v>
      </c>
      <c r="F513" s="51" t="s">
        <v>1066</v>
      </c>
      <c r="G513" s="52">
        <v>0.28000000000000003</v>
      </c>
      <c r="H513" s="51"/>
      <c r="I513" s="51"/>
      <c r="J513" s="51" t="s">
        <v>525</v>
      </c>
      <c r="K513" s="53"/>
      <c r="L513" s="51" t="s">
        <v>446</v>
      </c>
      <c r="M513" s="53"/>
      <c r="N513" s="51" t="s">
        <v>446</v>
      </c>
      <c r="O513" s="53"/>
      <c r="P513" s="53"/>
    </row>
    <row r="514" spans="1:16" ht="12.75" customHeight="1">
      <c r="A514" s="54" t="s">
        <v>219</v>
      </c>
      <c r="B514" s="51" t="s">
        <v>220</v>
      </c>
      <c r="C514" s="39" t="s">
        <v>1508</v>
      </c>
      <c r="D514" s="54" t="s">
        <v>457</v>
      </c>
      <c r="E514" s="55">
        <v>0</v>
      </c>
      <c r="F514" s="51" t="s">
        <v>1066</v>
      </c>
      <c r="G514" s="52">
        <v>0.84</v>
      </c>
      <c r="H514" s="51"/>
      <c r="I514" s="51"/>
      <c r="J514" s="51" t="s">
        <v>446</v>
      </c>
      <c r="K514" s="58"/>
      <c r="L514" s="51" t="s">
        <v>446</v>
      </c>
      <c r="M514" s="58"/>
      <c r="N514" s="51" t="s">
        <v>446</v>
      </c>
      <c r="O514" s="58"/>
      <c r="P514" s="58"/>
    </row>
    <row r="515" spans="1:16" ht="12.75" customHeight="1">
      <c r="A515" s="54" t="s">
        <v>219</v>
      </c>
      <c r="B515" s="51" t="s">
        <v>220</v>
      </c>
      <c r="C515" s="39" t="s">
        <v>1509</v>
      </c>
      <c r="D515" s="54" t="s">
        <v>457</v>
      </c>
      <c r="E515" s="55">
        <v>0.01</v>
      </c>
      <c r="F515" s="51" t="s">
        <v>1066</v>
      </c>
      <c r="G515" s="52">
        <v>0.84</v>
      </c>
      <c r="H515" s="51"/>
      <c r="I515" s="51"/>
      <c r="J515" s="51" t="s">
        <v>446</v>
      </c>
      <c r="K515" s="58"/>
      <c r="L515" s="51" t="s">
        <v>446</v>
      </c>
      <c r="M515" s="58"/>
      <c r="N515" s="51" t="s">
        <v>446</v>
      </c>
      <c r="O515" s="58"/>
      <c r="P515" s="58"/>
    </row>
    <row r="516" spans="1:16" ht="12.75" customHeight="1">
      <c r="A516" s="54" t="s">
        <v>219</v>
      </c>
      <c r="B516" s="51" t="s">
        <v>717</v>
      </c>
      <c r="C516" s="51" t="s">
        <v>718</v>
      </c>
      <c r="D516" s="51" t="s">
        <v>442</v>
      </c>
      <c r="E516" s="53"/>
      <c r="F516" s="51"/>
      <c r="G516" s="51"/>
      <c r="H516" s="51"/>
      <c r="I516" s="51"/>
      <c r="J516" s="53"/>
      <c r="K516" s="53"/>
      <c r="L516" s="53"/>
      <c r="M516" s="53"/>
      <c r="N516" s="53"/>
      <c r="O516" s="53"/>
      <c r="P516" s="53"/>
    </row>
    <row r="517" spans="1:16" ht="12.75" customHeight="1">
      <c r="A517" s="54" t="s">
        <v>219</v>
      </c>
      <c r="B517" s="51" t="s">
        <v>717</v>
      </c>
      <c r="C517" s="51" t="s">
        <v>728</v>
      </c>
      <c r="D517" s="51" t="s">
        <v>442</v>
      </c>
      <c r="E517" s="53"/>
      <c r="F517" s="51"/>
      <c r="G517" s="51"/>
      <c r="H517" s="51"/>
      <c r="I517" s="51"/>
      <c r="J517" s="53"/>
      <c r="K517" s="53"/>
      <c r="L517" s="53"/>
      <c r="M517" s="53"/>
      <c r="N517" s="53"/>
      <c r="O517" s="53"/>
      <c r="P517" s="53"/>
    </row>
    <row r="518" spans="1:16" ht="12.75" customHeight="1">
      <c r="A518" s="59" t="s">
        <v>1510</v>
      </c>
      <c r="B518" s="60" t="s">
        <v>297</v>
      </c>
      <c r="C518" s="60" t="s">
        <v>1511</v>
      </c>
      <c r="D518" s="57" t="s">
        <v>442</v>
      </c>
      <c r="E518" s="55">
        <v>0</v>
      </c>
      <c r="F518" s="51" t="s">
        <v>908</v>
      </c>
      <c r="G518" s="52">
        <v>0.94</v>
      </c>
      <c r="H518" s="51"/>
      <c r="I518" s="51"/>
      <c r="J518" s="57" t="s">
        <v>538</v>
      </c>
      <c r="K518" s="58"/>
      <c r="L518" s="58"/>
      <c r="M518" s="58"/>
      <c r="N518" s="58"/>
      <c r="O518" s="58"/>
      <c r="P518" s="58"/>
    </row>
    <row r="519" spans="1:16" ht="12.75" customHeight="1">
      <c r="A519" s="59" t="s">
        <v>1510</v>
      </c>
      <c r="B519" s="60" t="s">
        <v>297</v>
      </c>
      <c r="C519" s="60" t="s">
        <v>791</v>
      </c>
      <c r="D519" s="57" t="s">
        <v>442</v>
      </c>
      <c r="E519" s="55">
        <v>0</v>
      </c>
      <c r="F519" s="51" t="s">
        <v>908</v>
      </c>
      <c r="G519" s="52">
        <v>0.95</v>
      </c>
      <c r="H519" s="51"/>
      <c r="I519" s="51"/>
      <c r="J519" s="57" t="s">
        <v>538</v>
      </c>
      <c r="K519" s="58"/>
      <c r="L519" s="58"/>
      <c r="M519" s="58"/>
      <c r="N519" s="58"/>
      <c r="O519" s="58"/>
      <c r="P519" s="58"/>
    </row>
    <row r="520" spans="1:16" ht="12.75" customHeight="1">
      <c r="A520" s="59" t="s">
        <v>1510</v>
      </c>
      <c r="B520" s="60" t="s">
        <v>297</v>
      </c>
      <c r="C520" s="60" t="s">
        <v>792</v>
      </c>
      <c r="D520" s="57" t="s">
        <v>442</v>
      </c>
      <c r="E520" s="55">
        <v>0</v>
      </c>
      <c r="F520" s="51" t="s">
        <v>908</v>
      </c>
      <c r="G520" s="52">
        <v>0.99</v>
      </c>
      <c r="H520" s="51"/>
      <c r="I520" s="51"/>
      <c r="J520" s="57" t="s">
        <v>538</v>
      </c>
      <c r="K520" s="58"/>
      <c r="L520" s="58"/>
      <c r="M520" s="58"/>
      <c r="N520" s="58"/>
      <c r="O520" s="58"/>
      <c r="P520" s="58"/>
    </row>
    <row r="521" spans="1:16" ht="12.75" customHeight="1">
      <c r="A521" s="59" t="s">
        <v>1510</v>
      </c>
      <c r="B521" s="60" t="s">
        <v>297</v>
      </c>
      <c r="C521" s="60" t="s">
        <v>793</v>
      </c>
      <c r="D521" s="57" t="s">
        <v>442</v>
      </c>
      <c r="E521" s="55">
        <v>0</v>
      </c>
      <c r="F521" s="51" t="s">
        <v>908</v>
      </c>
      <c r="G521" s="52">
        <v>0.97</v>
      </c>
      <c r="H521" s="51"/>
      <c r="I521" s="51"/>
      <c r="J521" s="57" t="s">
        <v>538</v>
      </c>
      <c r="K521" s="58"/>
      <c r="L521" s="58"/>
      <c r="M521" s="58"/>
      <c r="N521" s="58"/>
      <c r="O521" s="58"/>
      <c r="P521" s="58"/>
    </row>
    <row r="522" spans="1:16" ht="12.75" customHeight="1">
      <c r="A522" s="59" t="s">
        <v>1510</v>
      </c>
      <c r="B522" s="60" t="s">
        <v>297</v>
      </c>
      <c r="C522" s="60" t="s">
        <v>794</v>
      </c>
      <c r="D522" s="57" t="s">
        <v>442</v>
      </c>
      <c r="E522" s="55">
        <v>0</v>
      </c>
      <c r="F522" s="51" t="s">
        <v>908</v>
      </c>
      <c r="G522" s="52">
        <v>0.92</v>
      </c>
      <c r="H522" s="51"/>
      <c r="I522" s="51"/>
      <c r="J522" s="57" t="s">
        <v>538</v>
      </c>
      <c r="K522" s="58"/>
      <c r="L522" s="58"/>
      <c r="M522" s="58"/>
      <c r="N522" s="58"/>
      <c r="O522" s="58"/>
      <c r="P522" s="58"/>
    </row>
    <row r="523" spans="1:16" ht="12.75" customHeight="1">
      <c r="A523" s="59" t="s">
        <v>1510</v>
      </c>
      <c r="B523" s="60" t="s">
        <v>297</v>
      </c>
      <c r="C523" s="67" t="s">
        <v>1512</v>
      </c>
      <c r="D523" s="57" t="s">
        <v>457</v>
      </c>
      <c r="E523" s="58"/>
      <c r="F523" s="51"/>
      <c r="G523" s="51"/>
      <c r="H523" s="51"/>
      <c r="I523" s="51"/>
      <c r="J523" s="58"/>
      <c r="K523" s="58"/>
      <c r="L523" s="58"/>
      <c r="M523" s="58"/>
      <c r="N523" s="58"/>
      <c r="O523" s="58"/>
      <c r="P523" s="58"/>
    </row>
    <row r="524" spans="1:16" ht="12.75" customHeight="1">
      <c r="A524" s="59" t="s">
        <v>1510</v>
      </c>
      <c r="B524" s="60" t="s">
        <v>297</v>
      </c>
      <c r="C524" s="67" t="s">
        <v>1513</v>
      </c>
      <c r="D524" s="57" t="s">
        <v>457</v>
      </c>
      <c r="E524" s="58"/>
      <c r="F524" s="51"/>
      <c r="G524" s="51"/>
      <c r="H524" s="51"/>
      <c r="I524" s="51"/>
      <c r="J524" s="58"/>
      <c r="K524" s="58"/>
      <c r="L524" s="58"/>
      <c r="M524" s="58"/>
      <c r="N524" s="58"/>
      <c r="O524" s="58"/>
      <c r="P524" s="58"/>
    </row>
    <row r="525" spans="1:16" ht="12.75" customHeight="1">
      <c r="A525" s="59" t="s">
        <v>1510</v>
      </c>
      <c r="B525" s="60" t="s">
        <v>297</v>
      </c>
      <c r="C525" s="67" t="s">
        <v>1514</v>
      </c>
      <c r="D525" s="57" t="s">
        <v>457</v>
      </c>
      <c r="E525" s="58"/>
      <c r="F525" s="51"/>
      <c r="G525" s="51"/>
      <c r="H525" s="51"/>
      <c r="I525" s="51"/>
      <c r="J525" s="58"/>
      <c r="K525" s="58"/>
      <c r="L525" s="58"/>
      <c r="M525" s="58"/>
      <c r="N525" s="58"/>
      <c r="O525" s="58"/>
      <c r="P525" s="58"/>
    </row>
    <row r="526" spans="1:16" ht="12.75" customHeight="1">
      <c r="A526" s="59" t="s">
        <v>1510</v>
      </c>
      <c r="B526" s="60" t="s">
        <v>297</v>
      </c>
      <c r="C526" s="56" t="s">
        <v>795</v>
      </c>
      <c r="D526" s="57" t="s">
        <v>457</v>
      </c>
      <c r="E526" s="55">
        <v>0</v>
      </c>
      <c r="F526" s="51" t="s">
        <v>1515</v>
      </c>
      <c r="G526" s="52">
        <v>0.88</v>
      </c>
      <c r="H526" s="51"/>
      <c r="I526" s="51"/>
      <c r="J526" s="57" t="s">
        <v>702</v>
      </c>
      <c r="K526" s="58"/>
      <c r="L526" s="57" t="s">
        <v>702</v>
      </c>
      <c r="M526" s="58"/>
      <c r="N526" s="57" t="s">
        <v>702</v>
      </c>
      <c r="O526" s="58"/>
      <c r="P526" s="58"/>
    </row>
    <row r="527" spans="1:16" ht="12.75" customHeight="1">
      <c r="A527" s="59" t="s">
        <v>1510</v>
      </c>
      <c r="B527" s="60" t="s">
        <v>297</v>
      </c>
      <c r="C527" s="60" t="s">
        <v>1516</v>
      </c>
      <c r="D527" s="57" t="s">
        <v>457</v>
      </c>
      <c r="E527" s="55">
        <v>0</v>
      </c>
      <c r="F527" s="51" t="s">
        <v>1515</v>
      </c>
      <c r="G527" s="52">
        <v>0.93</v>
      </c>
      <c r="H527" s="51"/>
      <c r="I527" s="51"/>
      <c r="J527" s="57" t="s">
        <v>702</v>
      </c>
      <c r="K527" s="58"/>
      <c r="L527" s="57" t="s">
        <v>702</v>
      </c>
      <c r="M527" s="58"/>
      <c r="N527" s="57" t="s">
        <v>702</v>
      </c>
      <c r="O527" s="58"/>
      <c r="P527" s="58"/>
    </row>
    <row r="528" spans="1:16" ht="12.75" customHeight="1">
      <c r="A528" s="59" t="s">
        <v>1510</v>
      </c>
      <c r="B528" s="60" t="s">
        <v>297</v>
      </c>
      <c r="C528" s="60" t="s">
        <v>1517</v>
      </c>
      <c r="D528" s="57" t="s">
        <v>457</v>
      </c>
      <c r="E528" s="55">
        <v>0</v>
      </c>
      <c r="F528" s="51" t="s">
        <v>1515</v>
      </c>
      <c r="G528" s="52">
        <v>0.94</v>
      </c>
      <c r="H528" s="51"/>
      <c r="I528" s="51"/>
      <c r="J528" s="57" t="s">
        <v>702</v>
      </c>
      <c r="K528" s="58"/>
      <c r="L528" s="57" t="s">
        <v>702</v>
      </c>
      <c r="M528" s="58"/>
      <c r="N528" s="57" t="s">
        <v>702</v>
      </c>
      <c r="O528" s="58"/>
      <c r="P528" s="58"/>
    </row>
    <row r="529" spans="1:16" ht="12.75" customHeight="1">
      <c r="A529" s="59" t="s">
        <v>1510</v>
      </c>
      <c r="B529" s="60" t="s">
        <v>297</v>
      </c>
      <c r="C529" s="56" t="s">
        <v>797</v>
      </c>
      <c r="D529" s="57" t="s">
        <v>457</v>
      </c>
      <c r="E529" s="55">
        <v>0</v>
      </c>
      <c r="F529" s="51" t="s">
        <v>1515</v>
      </c>
      <c r="G529" s="52">
        <v>0.87</v>
      </c>
      <c r="H529" s="51"/>
      <c r="I529" s="51"/>
      <c r="J529" s="57" t="s">
        <v>702</v>
      </c>
      <c r="K529" s="58"/>
      <c r="L529" s="57" t="s">
        <v>702</v>
      </c>
      <c r="M529" s="58"/>
      <c r="N529" s="57" t="s">
        <v>702</v>
      </c>
      <c r="O529" s="58"/>
      <c r="P529" s="58"/>
    </row>
    <row r="530" spans="1:16" ht="12.75" customHeight="1">
      <c r="A530" s="59" t="s">
        <v>1510</v>
      </c>
      <c r="B530" s="60" t="s">
        <v>297</v>
      </c>
      <c r="C530" s="56" t="s">
        <v>1518</v>
      </c>
      <c r="D530" s="57" t="s">
        <v>457</v>
      </c>
      <c r="E530" s="55">
        <v>0</v>
      </c>
      <c r="F530" s="51" t="s">
        <v>1515</v>
      </c>
      <c r="G530" s="52">
        <v>0.87</v>
      </c>
      <c r="H530" s="51"/>
      <c r="I530" s="51"/>
      <c r="J530" s="57" t="s">
        <v>702</v>
      </c>
      <c r="K530" s="58"/>
      <c r="L530" s="57" t="s">
        <v>702</v>
      </c>
      <c r="M530" s="58"/>
      <c r="N530" s="57" t="s">
        <v>702</v>
      </c>
      <c r="O530" s="58"/>
      <c r="P530" s="58"/>
    </row>
    <row r="531" spans="1:16" ht="12.75" customHeight="1">
      <c r="A531" s="59" t="s">
        <v>1510</v>
      </c>
      <c r="B531" s="60" t="s">
        <v>297</v>
      </c>
      <c r="C531" s="60" t="s">
        <v>1519</v>
      </c>
      <c r="D531" s="57" t="s">
        <v>457</v>
      </c>
      <c r="E531" s="55">
        <v>0</v>
      </c>
      <c r="F531" s="51" t="s">
        <v>1515</v>
      </c>
      <c r="G531" s="52">
        <v>0.93</v>
      </c>
      <c r="H531" s="51"/>
      <c r="I531" s="51"/>
      <c r="J531" s="57" t="s">
        <v>702</v>
      </c>
      <c r="K531" s="58"/>
      <c r="L531" s="57" t="s">
        <v>702</v>
      </c>
      <c r="M531" s="58"/>
      <c r="N531" s="57" t="s">
        <v>702</v>
      </c>
      <c r="O531" s="58"/>
      <c r="P531" s="58"/>
    </row>
    <row r="532" spans="1:16" ht="12.75" customHeight="1">
      <c r="A532" s="59" t="s">
        <v>1510</v>
      </c>
      <c r="B532" s="60" t="s">
        <v>297</v>
      </c>
      <c r="C532" s="60" t="s">
        <v>1520</v>
      </c>
      <c r="D532" s="57" t="s">
        <v>457</v>
      </c>
      <c r="E532" s="55">
        <v>0</v>
      </c>
      <c r="F532" s="51"/>
      <c r="G532" s="52">
        <v>0.88</v>
      </c>
      <c r="H532" s="51"/>
      <c r="I532" s="51"/>
      <c r="J532" s="57" t="s">
        <v>702</v>
      </c>
      <c r="K532" s="58"/>
      <c r="L532" s="57" t="s">
        <v>702</v>
      </c>
      <c r="M532" s="58"/>
      <c r="N532" s="57" t="s">
        <v>702</v>
      </c>
      <c r="O532" s="58"/>
      <c r="P532" s="58"/>
    </row>
    <row r="533" spans="1:16" ht="12.75" customHeight="1">
      <c r="A533" s="59" t="s">
        <v>1510</v>
      </c>
      <c r="B533" s="60" t="s">
        <v>297</v>
      </c>
      <c r="C533" s="60" t="s">
        <v>1521</v>
      </c>
      <c r="D533" s="57" t="s">
        <v>457</v>
      </c>
      <c r="E533" s="55">
        <v>0</v>
      </c>
      <c r="F533" s="51" t="s">
        <v>1515</v>
      </c>
      <c r="G533" s="52">
        <v>0.94</v>
      </c>
      <c r="H533" s="51"/>
      <c r="I533" s="51"/>
      <c r="J533" s="57" t="s">
        <v>702</v>
      </c>
      <c r="K533" s="58"/>
      <c r="L533" s="57" t="s">
        <v>702</v>
      </c>
      <c r="M533" s="58"/>
      <c r="N533" s="57" t="s">
        <v>702</v>
      </c>
      <c r="O533" s="58"/>
      <c r="P533" s="58"/>
    </row>
    <row r="534" spans="1:16" ht="12.75" customHeight="1">
      <c r="A534" s="59" t="s">
        <v>1510</v>
      </c>
      <c r="B534" s="60" t="s">
        <v>297</v>
      </c>
      <c r="C534" s="60" t="s">
        <v>1522</v>
      </c>
      <c r="D534" s="57" t="s">
        <v>442</v>
      </c>
      <c r="E534" s="55">
        <v>0</v>
      </c>
      <c r="F534" s="51" t="s">
        <v>908</v>
      </c>
      <c r="G534" s="52">
        <v>0.96</v>
      </c>
      <c r="H534" s="51"/>
      <c r="I534" s="51"/>
      <c r="J534" s="57" t="s">
        <v>538</v>
      </c>
      <c r="K534" s="58"/>
      <c r="L534" s="57" t="s">
        <v>538</v>
      </c>
      <c r="M534" s="58"/>
      <c r="N534" s="57" t="s">
        <v>538</v>
      </c>
      <c r="O534" s="58"/>
      <c r="P534" s="58"/>
    </row>
    <row r="535" spans="1:16" ht="12.75" customHeight="1">
      <c r="A535" s="51" t="s">
        <v>296</v>
      </c>
      <c r="B535" s="56" t="s">
        <v>297</v>
      </c>
      <c r="C535" s="56" t="s">
        <v>806</v>
      </c>
      <c r="D535" s="56" t="s">
        <v>442</v>
      </c>
      <c r="E535" s="50">
        <v>0</v>
      </c>
      <c r="F535" s="51" t="s">
        <v>908</v>
      </c>
      <c r="G535" s="52">
        <v>0.95</v>
      </c>
      <c r="H535" s="51"/>
      <c r="I535" s="51"/>
      <c r="J535" s="56" t="s">
        <v>538</v>
      </c>
      <c r="K535" s="58"/>
      <c r="L535" s="56" t="s">
        <v>538</v>
      </c>
      <c r="M535" s="58"/>
      <c r="N535" s="56" t="s">
        <v>538</v>
      </c>
      <c r="O535" s="58"/>
      <c r="P535" s="58"/>
    </row>
    <row r="536" spans="1:16" ht="12.75" customHeight="1">
      <c r="A536" s="59" t="s">
        <v>1510</v>
      </c>
      <c r="B536" s="56" t="s">
        <v>297</v>
      </c>
      <c r="C536" s="56" t="s">
        <v>1523</v>
      </c>
      <c r="D536" s="56" t="s">
        <v>442</v>
      </c>
      <c r="E536" s="50">
        <v>0.01</v>
      </c>
      <c r="F536" s="51" t="s">
        <v>908</v>
      </c>
      <c r="G536" s="52">
        <v>0.94</v>
      </c>
      <c r="H536" s="51"/>
      <c r="I536" s="51"/>
      <c r="J536" s="56" t="s">
        <v>538</v>
      </c>
      <c r="K536" s="58"/>
      <c r="L536" s="56" t="s">
        <v>538</v>
      </c>
      <c r="M536" s="58"/>
      <c r="N536" s="56" t="s">
        <v>538</v>
      </c>
      <c r="O536" s="58"/>
      <c r="P536" s="58"/>
    </row>
    <row r="537" spans="1:16" ht="12.75" customHeight="1">
      <c r="A537" s="59" t="s">
        <v>1510</v>
      </c>
      <c r="B537" s="56" t="s">
        <v>297</v>
      </c>
      <c r="C537" s="56" t="s">
        <v>1524</v>
      </c>
      <c r="D537" s="56" t="s">
        <v>442</v>
      </c>
      <c r="E537" s="50">
        <v>0</v>
      </c>
      <c r="F537" s="51" t="s">
        <v>908</v>
      </c>
      <c r="G537" s="52">
        <v>0.98</v>
      </c>
      <c r="H537" s="51"/>
      <c r="I537" s="51"/>
      <c r="J537" s="56" t="s">
        <v>538</v>
      </c>
      <c r="K537" s="58"/>
      <c r="L537" s="56" t="s">
        <v>538</v>
      </c>
      <c r="M537" s="58"/>
      <c r="N537" s="56" t="s">
        <v>538</v>
      </c>
      <c r="O537" s="58"/>
      <c r="P537" s="58"/>
    </row>
    <row r="538" spans="1:16" ht="12.75" customHeight="1">
      <c r="A538" s="59" t="s">
        <v>1510</v>
      </c>
      <c r="B538" s="56" t="s">
        <v>297</v>
      </c>
      <c r="C538" s="56" t="s">
        <v>1525</v>
      </c>
      <c r="D538" s="56" t="s">
        <v>442</v>
      </c>
      <c r="E538" s="50">
        <v>0</v>
      </c>
      <c r="F538" s="51" t="s">
        <v>908</v>
      </c>
      <c r="G538" s="52">
        <v>0.98</v>
      </c>
      <c r="H538" s="51"/>
      <c r="I538" s="51"/>
      <c r="J538" s="56" t="s">
        <v>538</v>
      </c>
      <c r="K538" s="58"/>
      <c r="L538" s="56" t="s">
        <v>538</v>
      </c>
      <c r="M538" s="58"/>
      <c r="N538" s="56" t="s">
        <v>538</v>
      </c>
      <c r="O538" s="58"/>
      <c r="P538" s="58"/>
    </row>
    <row r="539" spans="1:16" ht="12.75" customHeight="1">
      <c r="A539" s="59" t="s">
        <v>1510</v>
      </c>
      <c r="B539" s="56" t="s">
        <v>297</v>
      </c>
      <c r="C539" s="56" t="s">
        <v>1526</v>
      </c>
      <c r="D539" s="56" t="s">
        <v>442</v>
      </c>
      <c r="E539" s="58"/>
      <c r="F539" s="51"/>
      <c r="G539" s="51"/>
      <c r="H539" s="51"/>
      <c r="I539" s="51"/>
      <c r="J539" s="58"/>
      <c r="K539" s="58"/>
      <c r="L539" s="58"/>
      <c r="M539" s="58"/>
      <c r="N539" s="58"/>
      <c r="O539" s="58"/>
      <c r="P539" s="58"/>
    </row>
    <row r="540" spans="1:16" ht="12.75" customHeight="1">
      <c r="A540" s="59" t="s">
        <v>1510</v>
      </c>
      <c r="B540" s="56" t="s">
        <v>297</v>
      </c>
      <c r="C540" s="56" t="s">
        <v>1527</v>
      </c>
      <c r="D540" s="56" t="s">
        <v>442</v>
      </c>
      <c r="E540" s="58"/>
      <c r="F540" s="51"/>
      <c r="G540" s="51"/>
      <c r="H540" s="51"/>
      <c r="I540" s="51"/>
      <c r="J540" s="58"/>
      <c r="K540" s="58"/>
      <c r="L540" s="58"/>
      <c r="M540" s="58"/>
      <c r="N540" s="58"/>
      <c r="O540" s="58"/>
      <c r="P540" s="58"/>
    </row>
    <row r="541" spans="1:16" ht="12.75" customHeight="1">
      <c r="A541" s="59" t="s">
        <v>1510</v>
      </c>
      <c r="B541" s="56" t="s">
        <v>297</v>
      </c>
      <c r="C541" s="56" t="s">
        <v>1528</v>
      </c>
      <c r="D541" s="56" t="s">
        <v>442</v>
      </c>
      <c r="E541" s="50">
        <v>0</v>
      </c>
      <c r="F541" s="51" t="s">
        <v>908</v>
      </c>
      <c r="G541" s="52">
        <v>0.97</v>
      </c>
      <c r="H541" s="51"/>
      <c r="I541" s="51"/>
      <c r="J541" s="56" t="s">
        <v>538</v>
      </c>
      <c r="K541" s="58"/>
      <c r="L541" s="56" t="s">
        <v>538</v>
      </c>
      <c r="M541" s="58"/>
      <c r="N541" s="56" t="s">
        <v>538</v>
      </c>
      <c r="O541" s="58"/>
      <c r="P541" s="58"/>
    </row>
    <row r="542" spans="1:16" ht="12.75" customHeight="1">
      <c r="A542" s="59" t="s">
        <v>1510</v>
      </c>
      <c r="B542" s="56" t="s">
        <v>297</v>
      </c>
      <c r="C542" s="56" t="s">
        <v>1529</v>
      </c>
      <c r="D542" s="56" t="s">
        <v>442</v>
      </c>
      <c r="E542" s="50">
        <v>0</v>
      </c>
      <c r="F542" s="51" t="s">
        <v>908</v>
      </c>
      <c r="G542" s="52">
        <v>0.99</v>
      </c>
      <c r="H542" s="51"/>
      <c r="I542" s="51"/>
      <c r="J542" s="56" t="s">
        <v>538</v>
      </c>
      <c r="K542" s="58"/>
      <c r="L542" s="56" t="s">
        <v>538</v>
      </c>
      <c r="M542" s="58"/>
      <c r="N542" s="56" t="s">
        <v>538</v>
      </c>
      <c r="O542" s="58"/>
      <c r="P542" s="58"/>
    </row>
    <row r="543" spans="1:16" ht="12.75" customHeight="1">
      <c r="A543" s="59" t="s">
        <v>1510</v>
      </c>
      <c r="B543" s="56" t="s">
        <v>297</v>
      </c>
      <c r="C543" s="56" t="s">
        <v>1530</v>
      </c>
      <c r="D543" s="56" t="s">
        <v>442</v>
      </c>
      <c r="E543" s="50">
        <v>0</v>
      </c>
      <c r="F543" s="51" t="s">
        <v>908</v>
      </c>
      <c r="G543" s="52">
        <v>1</v>
      </c>
      <c r="H543" s="51"/>
      <c r="I543" s="51"/>
      <c r="J543" s="56" t="s">
        <v>538</v>
      </c>
      <c r="K543" s="58"/>
      <c r="L543" s="56" t="s">
        <v>538</v>
      </c>
      <c r="M543" s="58"/>
      <c r="N543" s="56" t="s">
        <v>538</v>
      </c>
      <c r="O543" s="58"/>
      <c r="P543" s="58"/>
    </row>
    <row r="544" spans="1:16" ht="12.75" customHeight="1">
      <c r="A544" s="59" t="s">
        <v>1510</v>
      </c>
      <c r="B544" s="56" t="s">
        <v>297</v>
      </c>
      <c r="C544" s="56" t="s">
        <v>1531</v>
      </c>
      <c r="D544" s="56" t="s">
        <v>442</v>
      </c>
      <c r="E544" s="50">
        <v>0</v>
      </c>
      <c r="F544" s="51" t="s">
        <v>908</v>
      </c>
      <c r="G544" s="52">
        <v>0.99</v>
      </c>
      <c r="H544" s="51"/>
      <c r="I544" s="51"/>
      <c r="J544" s="56" t="s">
        <v>538</v>
      </c>
      <c r="K544" s="58"/>
      <c r="L544" s="56" t="s">
        <v>538</v>
      </c>
      <c r="M544" s="58"/>
      <c r="N544" s="56" t="s">
        <v>538</v>
      </c>
      <c r="O544" s="58"/>
      <c r="P544" s="58"/>
    </row>
    <row r="545" spans="1:16" ht="12.75" customHeight="1">
      <c r="A545" s="59" t="s">
        <v>1510</v>
      </c>
      <c r="B545" s="56" t="s">
        <v>297</v>
      </c>
      <c r="C545" s="56" t="s">
        <v>1532</v>
      </c>
      <c r="D545" s="56" t="s">
        <v>442</v>
      </c>
      <c r="E545" s="50">
        <v>0</v>
      </c>
      <c r="F545" s="51" t="s">
        <v>908</v>
      </c>
      <c r="G545" s="52">
        <v>1</v>
      </c>
      <c r="H545" s="51"/>
      <c r="I545" s="51"/>
      <c r="J545" s="56" t="s">
        <v>538</v>
      </c>
      <c r="K545" s="58"/>
      <c r="L545" s="56" t="s">
        <v>538</v>
      </c>
      <c r="M545" s="58"/>
      <c r="N545" s="56" t="s">
        <v>538</v>
      </c>
      <c r="O545" s="58"/>
      <c r="P545" s="58"/>
    </row>
    <row r="546" spans="1:16" ht="12.75" customHeight="1">
      <c r="A546" s="59" t="s">
        <v>1510</v>
      </c>
      <c r="B546" s="56" t="s">
        <v>297</v>
      </c>
      <c r="C546" s="56" t="s">
        <v>1533</v>
      </c>
      <c r="D546" s="56" t="s">
        <v>442</v>
      </c>
      <c r="E546" s="50">
        <v>0</v>
      </c>
      <c r="F546" s="51" t="s">
        <v>908</v>
      </c>
      <c r="G546" s="52">
        <v>0.99</v>
      </c>
      <c r="H546" s="51"/>
      <c r="I546" s="51"/>
      <c r="J546" s="56" t="s">
        <v>538</v>
      </c>
      <c r="K546" s="58"/>
      <c r="L546" s="56" t="s">
        <v>538</v>
      </c>
      <c r="M546" s="58"/>
      <c r="N546" s="56" t="s">
        <v>538</v>
      </c>
      <c r="O546" s="58"/>
      <c r="P546" s="58"/>
    </row>
    <row r="547" spans="1:16" ht="12.75" customHeight="1">
      <c r="A547" s="59" t="s">
        <v>1510</v>
      </c>
      <c r="B547" s="56" t="s">
        <v>297</v>
      </c>
      <c r="C547" s="56" t="s">
        <v>1534</v>
      </c>
      <c r="D547" s="56" t="s">
        <v>442</v>
      </c>
      <c r="E547" s="50">
        <v>0</v>
      </c>
      <c r="F547" s="51" t="s">
        <v>908</v>
      </c>
      <c r="G547" s="52">
        <v>0.99</v>
      </c>
      <c r="H547" s="51"/>
      <c r="I547" s="51"/>
      <c r="J547" s="56" t="s">
        <v>538</v>
      </c>
      <c r="K547" s="58"/>
      <c r="L547" s="56" t="s">
        <v>538</v>
      </c>
      <c r="M547" s="58"/>
      <c r="N547" s="56" t="s">
        <v>538</v>
      </c>
      <c r="O547" s="58"/>
      <c r="P547" s="58"/>
    </row>
    <row r="548" spans="1:16" ht="12.75" customHeight="1">
      <c r="A548" s="59" t="s">
        <v>1510</v>
      </c>
      <c r="B548" s="56" t="s">
        <v>297</v>
      </c>
      <c r="C548" s="56" t="s">
        <v>1535</v>
      </c>
      <c r="D548" s="56" t="s">
        <v>442</v>
      </c>
      <c r="E548" s="50">
        <v>0.01</v>
      </c>
      <c r="F548" s="51" t="s">
        <v>908</v>
      </c>
      <c r="G548" s="52">
        <v>0.93</v>
      </c>
      <c r="H548" s="51"/>
      <c r="I548" s="51"/>
      <c r="J548" s="56" t="s">
        <v>538</v>
      </c>
      <c r="K548" s="58"/>
      <c r="L548" s="56" t="s">
        <v>538</v>
      </c>
      <c r="M548" s="58"/>
      <c r="N548" s="56" t="s">
        <v>538</v>
      </c>
      <c r="O548" s="58"/>
      <c r="P548" s="58"/>
    </row>
    <row r="549" spans="1:16" ht="12.75" customHeight="1">
      <c r="A549" s="59" t="s">
        <v>1510</v>
      </c>
      <c r="B549" s="56" t="s">
        <v>297</v>
      </c>
      <c r="C549" s="56" t="s">
        <v>1536</v>
      </c>
      <c r="D549" s="56" t="s">
        <v>442</v>
      </c>
      <c r="E549" s="50">
        <v>0</v>
      </c>
      <c r="F549" s="51" t="s">
        <v>908</v>
      </c>
      <c r="G549" s="52">
        <v>0.98</v>
      </c>
      <c r="H549" s="51"/>
      <c r="I549" s="51"/>
      <c r="J549" s="56" t="s">
        <v>538</v>
      </c>
      <c r="K549" s="58"/>
      <c r="L549" s="56" t="s">
        <v>538</v>
      </c>
      <c r="M549" s="58"/>
      <c r="N549" s="56" t="s">
        <v>538</v>
      </c>
      <c r="O549" s="58"/>
      <c r="P549" s="58"/>
    </row>
    <row r="550" spans="1:16" ht="12.75" customHeight="1">
      <c r="A550" s="59" t="s">
        <v>1510</v>
      </c>
      <c r="B550" s="56" t="s">
        <v>297</v>
      </c>
      <c r="C550" s="56" t="s">
        <v>1537</v>
      </c>
      <c r="D550" s="56" t="s">
        <v>442</v>
      </c>
      <c r="E550" s="58"/>
      <c r="F550" s="51"/>
      <c r="G550" s="51"/>
      <c r="H550" s="51"/>
      <c r="I550" s="51"/>
      <c r="J550" s="58"/>
      <c r="K550" s="58"/>
      <c r="L550" s="58"/>
      <c r="M550" s="58"/>
      <c r="N550" s="58"/>
      <c r="O550" s="58"/>
      <c r="P550" s="58"/>
    </row>
    <row r="551" spans="1:16" ht="12.75" customHeight="1">
      <c r="A551" s="59" t="s">
        <v>1510</v>
      </c>
      <c r="B551" s="56" t="s">
        <v>297</v>
      </c>
      <c r="C551" s="56" t="s">
        <v>1537</v>
      </c>
      <c r="D551" s="56" t="s">
        <v>442</v>
      </c>
      <c r="E551" s="58"/>
      <c r="F551" s="51"/>
      <c r="G551" s="51"/>
      <c r="H551" s="51"/>
      <c r="I551" s="51"/>
      <c r="J551" s="58"/>
      <c r="K551" s="58"/>
      <c r="L551" s="58"/>
      <c r="M551" s="58"/>
      <c r="N551" s="58"/>
      <c r="O551" s="58"/>
      <c r="P551" s="58"/>
    </row>
    <row r="552" spans="1:16" ht="12.75" customHeight="1">
      <c r="A552" s="59" t="s">
        <v>1510</v>
      </c>
      <c r="B552" s="56" t="s">
        <v>297</v>
      </c>
      <c r="C552" s="56" t="s">
        <v>1538</v>
      </c>
      <c r="D552" s="56" t="s">
        <v>442</v>
      </c>
      <c r="E552" s="58"/>
      <c r="F552" s="51"/>
      <c r="G552" s="51"/>
      <c r="H552" s="51"/>
      <c r="I552" s="51"/>
      <c r="J552" s="58"/>
      <c r="K552" s="58"/>
      <c r="L552" s="58"/>
      <c r="M552" s="58"/>
      <c r="N552" s="58"/>
      <c r="O552" s="58"/>
      <c r="P552" s="58"/>
    </row>
    <row r="553" spans="1:16" ht="12.75" customHeight="1">
      <c r="A553" s="59" t="s">
        <v>1510</v>
      </c>
      <c r="B553" s="56" t="s">
        <v>297</v>
      </c>
      <c r="C553" s="56" t="s">
        <v>1538</v>
      </c>
      <c r="D553" s="56" t="s">
        <v>442</v>
      </c>
      <c r="E553" s="58"/>
      <c r="F553" s="51"/>
      <c r="G553" s="51"/>
      <c r="H553" s="51"/>
      <c r="I553" s="51"/>
      <c r="J553" s="58"/>
      <c r="K553" s="58"/>
      <c r="L553" s="58"/>
      <c r="M553" s="58"/>
      <c r="N553" s="58"/>
      <c r="O553" s="58"/>
      <c r="P553" s="58"/>
    </row>
    <row r="554" spans="1:16" ht="12.75" customHeight="1">
      <c r="A554" s="59" t="s">
        <v>1510</v>
      </c>
      <c r="B554" s="56" t="s">
        <v>297</v>
      </c>
      <c r="C554" s="56" t="s">
        <v>1539</v>
      </c>
      <c r="D554" s="56" t="s">
        <v>442</v>
      </c>
      <c r="E554" s="58"/>
      <c r="F554" s="51"/>
      <c r="G554" s="51"/>
      <c r="H554" s="51"/>
      <c r="I554" s="51"/>
      <c r="J554" s="58"/>
      <c r="K554" s="58"/>
      <c r="L554" s="58"/>
      <c r="M554" s="58"/>
      <c r="N554" s="58"/>
      <c r="O554" s="58"/>
      <c r="P554" s="58"/>
    </row>
    <row r="555" spans="1:16" ht="12.75" customHeight="1">
      <c r="A555" s="59" t="s">
        <v>1510</v>
      </c>
      <c r="B555" s="56" t="s">
        <v>297</v>
      </c>
      <c r="C555" s="56" t="s">
        <v>1539</v>
      </c>
      <c r="D555" s="56" t="s">
        <v>442</v>
      </c>
      <c r="E555" s="58"/>
      <c r="F555" s="51"/>
      <c r="G555" s="51"/>
      <c r="H555" s="51"/>
      <c r="I555" s="51"/>
      <c r="J555" s="58"/>
      <c r="K555" s="58"/>
      <c r="L555" s="58"/>
      <c r="M555" s="58"/>
      <c r="N555" s="58"/>
      <c r="O555" s="58"/>
      <c r="P555" s="58"/>
    </row>
    <row r="556" spans="1:16" ht="12.75" customHeight="1">
      <c r="A556" s="59" t="s">
        <v>1510</v>
      </c>
      <c r="B556" s="56" t="s">
        <v>297</v>
      </c>
      <c r="C556" s="56" t="s">
        <v>1540</v>
      </c>
      <c r="D556" s="56" t="s">
        <v>442</v>
      </c>
      <c r="E556" s="50">
        <v>0</v>
      </c>
      <c r="F556" s="51" t="s">
        <v>908</v>
      </c>
      <c r="G556" s="52">
        <v>0.99</v>
      </c>
      <c r="H556" s="51"/>
      <c r="I556" s="51"/>
      <c r="J556" s="56" t="s">
        <v>538</v>
      </c>
      <c r="K556" s="58"/>
      <c r="L556" s="56" t="s">
        <v>538</v>
      </c>
      <c r="M556" s="58"/>
      <c r="N556" s="56" t="s">
        <v>538</v>
      </c>
      <c r="O556" s="58"/>
      <c r="P556" s="58"/>
    </row>
    <row r="557" spans="1:16" ht="12.75" customHeight="1">
      <c r="A557" s="59" t="s">
        <v>1510</v>
      </c>
      <c r="B557" s="56" t="s">
        <v>297</v>
      </c>
      <c r="C557" s="56" t="s">
        <v>1540</v>
      </c>
      <c r="D557" s="56" t="s">
        <v>442</v>
      </c>
      <c r="E557" s="58"/>
      <c r="F557" s="51"/>
      <c r="G557" s="51"/>
      <c r="H557" s="51"/>
      <c r="I557" s="51"/>
      <c r="J557" s="58"/>
      <c r="K557" s="58"/>
      <c r="L557" s="58"/>
      <c r="M557" s="58"/>
      <c r="N557" s="58"/>
      <c r="O557" s="58"/>
      <c r="P557" s="58"/>
    </row>
    <row r="558" spans="1:16" ht="12.75" customHeight="1">
      <c r="A558" s="59" t="s">
        <v>1510</v>
      </c>
      <c r="B558" s="56" t="s">
        <v>297</v>
      </c>
      <c r="C558" s="56" t="s">
        <v>1541</v>
      </c>
      <c r="D558" s="56" t="s">
        <v>442</v>
      </c>
      <c r="E558" s="50">
        <v>0</v>
      </c>
      <c r="F558" s="51" t="s">
        <v>908</v>
      </c>
      <c r="G558" s="52">
        <v>0.99</v>
      </c>
      <c r="H558" s="51"/>
      <c r="I558" s="51"/>
      <c r="J558" s="56" t="s">
        <v>538</v>
      </c>
      <c r="K558" s="58"/>
      <c r="L558" s="56" t="s">
        <v>538</v>
      </c>
      <c r="M558" s="58"/>
      <c r="N558" s="56" t="s">
        <v>538</v>
      </c>
      <c r="O558" s="58"/>
      <c r="P558" s="58"/>
    </row>
    <row r="559" spans="1:16" ht="12.75" customHeight="1">
      <c r="A559" s="59" t="s">
        <v>1510</v>
      </c>
      <c r="B559" s="56" t="s">
        <v>297</v>
      </c>
      <c r="C559" s="56" t="s">
        <v>1541</v>
      </c>
      <c r="D559" s="56" t="s">
        <v>442</v>
      </c>
      <c r="E559" s="58"/>
      <c r="F559" s="51"/>
      <c r="G559" s="51"/>
      <c r="H559" s="51"/>
      <c r="I559" s="51"/>
      <c r="J559" s="58"/>
      <c r="K559" s="58"/>
      <c r="L559" s="58"/>
      <c r="M559" s="58"/>
      <c r="N559" s="58"/>
      <c r="O559" s="58"/>
      <c r="P559" s="58"/>
    </row>
    <row r="560" spans="1:16" ht="12.75" customHeight="1">
      <c r="A560" s="59" t="s">
        <v>1510</v>
      </c>
      <c r="B560" s="56" t="s">
        <v>297</v>
      </c>
      <c r="C560" s="56" t="s">
        <v>1542</v>
      </c>
      <c r="D560" s="56" t="s">
        <v>442</v>
      </c>
      <c r="E560" s="50">
        <v>0</v>
      </c>
      <c r="F560" s="51" t="s">
        <v>908</v>
      </c>
      <c r="G560" s="52">
        <v>0.99</v>
      </c>
      <c r="H560" s="51"/>
      <c r="I560" s="51"/>
      <c r="J560" s="56" t="s">
        <v>538</v>
      </c>
      <c r="K560" s="58"/>
      <c r="L560" s="56" t="s">
        <v>538</v>
      </c>
      <c r="M560" s="58"/>
      <c r="N560" s="56" t="s">
        <v>538</v>
      </c>
      <c r="O560" s="58"/>
      <c r="P560" s="58"/>
    </row>
    <row r="561" spans="1:16" ht="12.75" customHeight="1">
      <c r="A561" s="59" t="s">
        <v>1510</v>
      </c>
      <c r="B561" s="56" t="s">
        <v>297</v>
      </c>
      <c r="C561" s="56" t="s">
        <v>1542</v>
      </c>
      <c r="D561" s="56" t="s">
        <v>442</v>
      </c>
      <c r="E561" s="58"/>
      <c r="F561" s="51"/>
      <c r="G561" s="51"/>
      <c r="H561" s="51"/>
      <c r="I561" s="51"/>
      <c r="J561" s="58"/>
      <c r="K561" s="58"/>
      <c r="L561" s="58"/>
      <c r="M561" s="58"/>
      <c r="N561" s="58"/>
      <c r="O561" s="58"/>
      <c r="P561" s="58"/>
    </row>
    <row r="562" spans="1:16" ht="12.75" customHeight="1">
      <c r="A562" s="59" t="s">
        <v>1510</v>
      </c>
      <c r="B562" s="56" t="s">
        <v>297</v>
      </c>
      <c r="C562" s="56" t="s">
        <v>1543</v>
      </c>
      <c r="D562" s="56" t="s">
        <v>442</v>
      </c>
      <c r="E562" s="50">
        <v>0</v>
      </c>
      <c r="F562" s="51" t="s">
        <v>908</v>
      </c>
      <c r="G562" s="52">
        <v>0.99</v>
      </c>
      <c r="H562" s="51"/>
      <c r="I562" s="51"/>
      <c r="J562" s="56" t="s">
        <v>538</v>
      </c>
      <c r="K562" s="58"/>
      <c r="L562" s="56" t="s">
        <v>538</v>
      </c>
      <c r="M562" s="58"/>
      <c r="N562" s="56" t="s">
        <v>538</v>
      </c>
      <c r="O562" s="58"/>
      <c r="P562" s="58"/>
    </row>
    <row r="563" spans="1:16" ht="12.75" customHeight="1">
      <c r="A563" s="59" t="s">
        <v>1510</v>
      </c>
      <c r="B563" s="56" t="s">
        <v>297</v>
      </c>
      <c r="C563" s="56" t="s">
        <v>1543</v>
      </c>
      <c r="D563" s="56" t="s">
        <v>442</v>
      </c>
      <c r="E563" s="58"/>
      <c r="F563" s="51"/>
      <c r="G563" s="51"/>
      <c r="H563" s="51"/>
      <c r="I563" s="51"/>
      <c r="J563" s="58"/>
      <c r="K563" s="58"/>
      <c r="L563" s="58"/>
      <c r="M563" s="58"/>
      <c r="N563" s="58"/>
      <c r="O563" s="58"/>
      <c r="P563" s="58"/>
    </row>
    <row r="564" spans="1:16" ht="12.75" customHeight="1">
      <c r="A564" s="59" t="s">
        <v>1510</v>
      </c>
      <c r="B564" s="56" t="s">
        <v>297</v>
      </c>
      <c r="C564" s="56" t="s">
        <v>1544</v>
      </c>
      <c r="D564" s="56" t="s">
        <v>442</v>
      </c>
      <c r="E564" s="50">
        <v>0</v>
      </c>
      <c r="F564" s="51" t="s">
        <v>908</v>
      </c>
      <c r="G564" s="52">
        <v>0.95</v>
      </c>
      <c r="H564" s="51"/>
      <c r="I564" s="51"/>
      <c r="J564" s="56" t="s">
        <v>538</v>
      </c>
      <c r="K564" s="58"/>
      <c r="L564" s="56" t="s">
        <v>538</v>
      </c>
      <c r="M564" s="58"/>
      <c r="N564" s="56" t="s">
        <v>538</v>
      </c>
      <c r="O564" s="58"/>
      <c r="P564" s="58"/>
    </row>
    <row r="565" spans="1:16" ht="12.75" customHeight="1">
      <c r="A565" s="59" t="s">
        <v>1510</v>
      </c>
      <c r="B565" s="56" t="s">
        <v>297</v>
      </c>
      <c r="C565" s="56" t="s">
        <v>1545</v>
      </c>
      <c r="D565" s="56" t="s">
        <v>442</v>
      </c>
      <c r="E565" s="50">
        <v>0</v>
      </c>
      <c r="F565" s="51" t="s">
        <v>908</v>
      </c>
      <c r="G565" s="52">
        <v>0.95</v>
      </c>
      <c r="H565" s="51"/>
      <c r="I565" s="51"/>
      <c r="J565" s="56" t="s">
        <v>538</v>
      </c>
      <c r="K565" s="58"/>
      <c r="L565" s="56" t="s">
        <v>538</v>
      </c>
      <c r="M565" s="58"/>
      <c r="N565" s="56" t="s">
        <v>538</v>
      </c>
      <c r="O565" s="58"/>
      <c r="P565" s="58"/>
    </row>
    <row r="566" spans="1:16" ht="12.75" customHeight="1">
      <c r="A566" s="59" t="s">
        <v>1510</v>
      </c>
      <c r="B566" s="56" t="s">
        <v>297</v>
      </c>
      <c r="C566" s="56" t="s">
        <v>1546</v>
      </c>
      <c r="D566" s="56" t="s">
        <v>442</v>
      </c>
      <c r="E566" s="50">
        <v>0</v>
      </c>
      <c r="F566" s="51" t="s">
        <v>908</v>
      </c>
      <c r="G566" s="52">
        <v>0.94</v>
      </c>
      <c r="H566" s="51"/>
      <c r="I566" s="51"/>
      <c r="J566" s="56" t="s">
        <v>538</v>
      </c>
      <c r="K566" s="58"/>
      <c r="L566" s="56" t="s">
        <v>538</v>
      </c>
      <c r="M566" s="58"/>
      <c r="N566" s="56" t="s">
        <v>538</v>
      </c>
      <c r="O566" s="58"/>
      <c r="P566" s="58"/>
    </row>
    <row r="567" spans="1:16" ht="12.75" customHeight="1">
      <c r="A567" s="59" t="s">
        <v>1510</v>
      </c>
      <c r="B567" s="56" t="s">
        <v>297</v>
      </c>
      <c r="C567" s="56" t="s">
        <v>1546</v>
      </c>
      <c r="D567" s="56" t="s">
        <v>442</v>
      </c>
      <c r="E567" s="58"/>
      <c r="F567" s="51"/>
      <c r="G567" s="51"/>
      <c r="H567" s="51"/>
      <c r="I567" s="51"/>
      <c r="J567" s="58"/>
      <c r="K567" s="58"/>
      <c r="L567" s="58"/>
      <c r="M567" s="58"/>
      <c r="N567" s="58"/>
      <c r="O567" s="58"/>
      <c r="P567" s="58"/>
    </row>
    <row r="568" spans="1:16" ht="12.75" customHeight="1">
      <c r="A568" s="51" t="s">
        <v>296</v>
      </c>
      <c r="B568" s="56" t="s">
        <v>297</v>
      </c>
      <c r="C568" s="58"/>
      <c r="D568" s="58"/>
      <c r="E568" s="58"/>
      <c r="F568" s="51"/>
      <c r="G568" s="51"/>
      <c r="H568" s="51"/>
      <c r="I568" s="51"/>
      <c r="J568" s="58"/>
      <c r="K568" s="58"/>
      <c r="L568" s="58"/>
      <c r="M568" s="58"/>
      <c r="N568" s="58"/>
      <c r="O568" s="58"/>
      <c r="P568" s="58"/>
    </row>
    <row r="569" spans="1:16" ht="12.75" customHeight="1">
      <c r="A569" s="59" t="s">
        <v>1510</v>
      </c>
      <c r="B569" s="56" t="s">
        <v>297</v>
      </c>
      <c r="C569" s="58"/>
      <c r="D569" s="58"/>
      <c r="E569" s="58"/>
      <c r="F569" s="51"/>
      <c r="G569" s="51"/>
      <c r="H569" s="51"/>
      <c r="I569" s="51"/>
      <c r="J569" s="58"/>
      <c r="K569" s="58"/>
      <c r="L569" s="58"/>
      <c r="M569" s="58"/>
      <c r="N569" s="58"/>
      <c r="O569" s="58"/>
      <c r="P569" s="58"/>
    </row>
    <row r="570" spans="1:16" ht="12.75" customHeight="1">
      <c r="A570" s="49" t="s">
        <v>116</v>
      </c>
      <c r="B570" s="56" t="s">
        <v>128</v>
      </c>
      <c r="C570" s="56" t="s">
        <v>1547</v>
      </c>
      <c r="D570" s="56" t="s">
        <v>457</v>
      </c>
      <c r="E570" s="58"/>
      <c r="F570" s="51"/>
      <c r="G570" s="51"/>
      <c r="H570" s="51"/>
      <c r="I570" s="51"/>
      <c r="J570" s="58"/>
      <c r="K570" s="58"/>
      <c r="L570" s="58"/>
      <c r="M570" s="58"/>
      <c r="N570" s="58"/>
      <c r="O570" s="58"/>
      <c r="P570" s="58"/>
    </row>
    <row r="571" spans="1:16" ht="12.75" customHeight="1">
      <c r="A571" s="49" t="s">
        <v>116</v>
      </c>
      <c r="B571" s="56" t="s">
        <v>128</v>
      </c>
      <c r="C571" s="56" t="s">
        <v>1548</v>
      </c>
      <c r="D571" s="56" t="s">
        <v>457</v>
      </c>
      <c r="E571" s="55">
        <v>0</v>
      </c>
      <c r="F571" s="51" t="s">
        <v>1067</v>
      </c>
      <c r="G571" s="52">
        <v>0.55000000000000004</v>
      </c>
      <c r="H571" s="51" t="s">
        <v>1066</v>
      </c>
      <c r="I571" s="52">
        <v>0.25</v>
      </c>
      <c r="J571" s="57" t="s">
        <v>512</v>
      </c>
      <c r="K571" s="58"/>
      <c r="L571" s="57" t="s">
        <v>446</v>
      </c>
      <c r="M571" s="58"/>
      <c r="N571" s="56" t="s">
        <v>446</v>
      </c>
      <c r="O571" s="58"/>
      <c r="P571" s="58"/>
    </row>
    <row r="572" spans="1:16" ht="12.75" customHeight="1">
      <c r="A572" s="49" t="s">
        <v>116</v>
      </c>
      <c r="B572" s="56" t="s">
        <v>128</v>
      </c>
      <c r="C572" s="56" t="s">
        <v>276</v>
      </c>
      <c r="D572" s="56" t="s">
        <v>442</v>
      </c>
      <c r="E572" s="55">
        <v>0.1</v>
      </c>
      <c r="F572" s="51" t="s">
        <v>603</v>
      </c>
      <c r="G572" s="52">
        <v>0.45</v>
      </c>
      <c r="H572" s="51" t="s">
        <v>908</v>
      </c>
      <c r="I572" s="52">
        <v>0.2</v>
      </c>
      <c r="J572" s="57" t="s">
        <v>444</v>
      </c>
      <c r="K572" s="58"/>
      <c r="L572" s="57" t="s">
        <v>538</v>
      </c>
      <c r="M572" s="58"/>
      <c r="N572" s="56" t="s">
        <v>538</v>
      </c>
      <c r="O572" s="58"/>
      <c r="P572" s="58"/>
    </row>
    <row r="573" spans="1:16" ht="12.75" customHeight="1">
      <c r="A573" s="49" t="s">
        <v>116</v>
      </c>
      <c r="B573" s="56" t="s">
        <v>128</v>
      </c>
      <c r="C573" s="56" t="s">
        <v>816</v>
      </c>
      <c r="D573" s="56" t="s">
        <v>442</v>
      </c>
      <c r="E573" s="55">
        <v>0.5</v>
      </c>
      <c r="F573" s="51"/>
      <c r="G573" s="51"/>
      <c r="H573" s="51"/>
      <c r="I573" s="51"/>
      <c r="J573" s="57" t="s">
        <v>525</v>
      </c>
      <c r="K573" s="58"/>
      <c r="L573" s="57" t="s">
        <v>525</v>
      </c>
      <c r="M573" s="58"/>
      <c r="N573" s="56" t="s">
        <v>444</v>
      </c>
      <c r="O573" s="58"/>
      <c r="P573" s="58"/>
    </row>
    <row r="574" spans="1:16" ht="12.75" customHeight="1">
      <c r="A574" s="49" t="s">
        <v>116</v>
      </c>
      <c r="B574" s="56" t="s">
        <v>128</v>
      </c>
      <c r="C574" s="56" t="s">
        <v>1549</v>
      </c>
      <c r="D574" s="56" t="s">
        <v>442</v>
      </c>
      <c r="E574" s="55">
        <v>0</v>
      </c>
      <c r="F574" s="51" t="s">
        <v>908</v>
      </c>
      <c r="G574" s="52">
        <v>0.95</v>
      </c>
      <c r="H574" s="51"/>
      <c r="I574" s="51"/>
      <c r="J574" s="57" t="s">
        <v>538</v>
      </c>
      <c r="K574" s="58"/>
      <c r="L574" s="57" t="s">
        <v>446</v>
      </c>
      <c r="M574" s="58"/>
      <c r="N574" s="56" t="s">
        <v>538</v>
      </c>
      <c r="O574" s="58"/>
      <c r="P574" s="58"/>
    </row>
    <row r="575" spans="1:16" ht="12.75" customHeight="1">
      <c r="A575" s="49" t="s">
        <v>116</v>
      </c>
      <c r="B575" s="56" t="s">
        <v>128</v>
      </c>
      <c r="C575" s="49" t="s">
        <v>1550</v>
      </c>
      <c r="D575" s="49" t="s">
        <v>457</v>
      </c>
      <c r="E575" s="55">
        <v>0</v>
      </c>
      <c r="F575" s="51" t="s">
        <v>908</v>
      </c>
      <c r="G575" s="52">
        <v>1</v>
      </c>
      <c r="H575" s="51"/>
      <c r="I575" s="51"/>
      <c r="J575" s="54" t="s">
        <v>538</v>
      </c>
      <c r="K575" s="58"/>
      <c r="L575" s="54" t="s">
        <v>446</v>
      </c>
      <c r="M575" s="58"/>
      <c r="N575" s="56" t="s">
        <v>538</v>
      </c>
      <c r="O575" s="58"/>
      <c r="P575" s="58"/>
    </row>
    <row r="576" spans="1:16" ht="12.75" customHeight="1">
      <c r="A576" s="49" t="s">
        <v>116</v>
      </c>
      <c r="B576" s="56" t="s">
        <v>128</v>
      </c>
      <c r="C576" s="49" t="s">
        <v>1551</v>
      </c>
      <c r="D576" s="49" t="s">
        <v>457</v>
      </c>
      <c r="E576" s="55">
        <v>0</v>
      </c>
      <c r="F576" s="51" t="s">
        <v>908</v>
      </c>
      <c r="G576" s="52">
        <v>1</v>
      </c>
      <c r="H576" s="51"/>
      <c r="I576" s="51"/>
      <c r="J576" s="54" t="s">
        <v>538</v>
      </c>
      <c r="K576" s="58"/>
      <c r="L576" s="54" t="s">
        <v>538</v>
      </c>
      <c r="M576" s="58"/>
      <c r="N576" s="56" t="s">
        <v>538</v>
      </c>
      <c r="O576" s="58"/>
      <c r="P576" s="58"/>
    </row>
    <row r="577" spans="1:16" ht="12.75" customHeight="1">
      <c r="A577" s="49" t="s">
        <v>116</v>
      </c>
      <c r="B577" s="56" t="s">
        <v>128</v>
      </c>
      <c r="C577" s="49" t="s">
        <v>295</v>
      </c>
      <c r="D577" s="49" t="s">
        <v>442</v>
      </c>
      <c r="E577" s="55">
        <v>0.05</v>
      </c>
      <c r="F577" s="51" t="s">
        <v>908</v>
      </c>
      <c r="G577" s="52">
        <v>0.95</v>
      </c>
      <c r="H577" s="51"/>
      <c r="I577" s="51"/>
      <c r="J577" s="54" t="s">
        <v>538</v>
      </c>
      <c r="K577" s="58"/>
      <c r="L577" s="54" t="s">
        <v>538</v>
      </c>
      <c r="M577" s="58"/>
      <c r="N577" s="56" t="s">
        <v>538</v>
      </c>
      <c r="O577" s="58"/>
      <c r="P577" s="58"/>
    </row>
    <row r="578" spans="1:16" ht="12.75" customHeight="1">
      <c r="A578" s="49" t="s">
        <v>116</v>
      </c>
      <c r="B578" s="56" t="s">
        <v>128</v>
      </c>
      <c r="C578" s="56" t="s">
        <v>1552</v>
      </c>
      <c r="D578" s="56" t="s">
        <v>442</v>
      </c>
      <c r="E578" s="55">
        <v>0</v>
      </c>
      <c r="F578" s="51"/>
      <c r="G578" s="52">
        <v>0.95</v>
      </c>
      <c r="H578" s="51"/>
      <c r="I578" s="51"/>
      <c r="J578" s="57" t="s">
        <v>538</v>
      </c>
      <c r="K578" s="58"/>
      <c r="L578" s="57" t="s">
        <v>538</v>
      </c>
      <c r="M578" s="58"/>
      <c r="N578" s="56" t="s">
        <v>538</v>
      </c>
      <c r="O578" s="58"/>
      <c r="P578" s="58"/>
    </row>
    <row r="579" spans="1:16" ht="12.75" customHeight="1">
      <c r="A579" s="49" t="s">
        <v>116</v>
      </c>
      <c r="B579" s="56" t="s">
        <v>128</v>
      </c>
      <c r="C579" s="56" t="s">
        <v>1553</v>
      </c>
      <c r="D579" s="58"/>
      <c r="E579" s="58"/>
      <c r="F579" s="51"/>
      <c r="G579" s="51"/>
      <c r="H579" s="51"/>
      <c r="I579" s="51"/>
      <c r="J579" s="58"/>
      <c r="K579" s="58"/>
      <c r="L579" s="58"/>
      <c r="M579" s="58"/>
      <c r="N579" s="58"/>
      <c r="O579" s="58"/>
      <c r="P579" s="58"/>
    </row>
    <row r="580" spans="1:16" ht="12.75" customHeight="1">
      <c r="A580" s="49" t="s">
        <v>116</v>
      </c>
      <c r="B580" s="56" t="s">
        <v>128</v>
      </c>
      <c r="C580" s="56" t="s">
        <v>1554</v>
      </c>
      <c r="D580" s="56" t="s">
        <v>442</v>
      </c>
      <c r="E580" s="58"/>
      <c r="F580" s="51"/>
      <c r="G580" s="51"/>
      <c r="H580" s="51"/>
      <c r="I580" s="51"/>
      <c r="J580" s="58"/>
      <c r="K580" s="58"/>
      <c r="L580" s="58"/>
      <c r="M580" s="58"/>
      <c r="N580" s="58"/>
      <c r="O580" s="58"/>
      <c r="P580" s="58"/>
    </row>
    <row r="581" spans="1:16" ht="12.75" customHeight="1">
      <c r="A581" s="49" t="s">
        <v>116</v>
      </c>
      <c r="B581" s="56" t="s">
        <v>128</v>
      </c>
      <c r="C581" s="56" t="s">
        <v>1555</v>
      </c>
      <c r="D581" s="56" t="s">
        <v>457</v>
      </c>
      <c r="E581" s="55">
        <v>0</v>
      </c>
      <c r="F581" s="51" t="s">
        <v>908</v>
      </c>
      <c r="G581" s="52">
        <v>1</v>
      </c>
      <c r="H581" s="51"/>
      <c r="I581" s="51"/>
      <c r="J581" s="57" t="s">
        <v>538</v>
      </c>
      <c r="K581" s="58"/>
      <c r="L581" s="57" t="s">
        <v>538</v>
      </c>
      <c r="M581" s="58"/>
      <c r="N581" s="56" t="s">
        <v>538</v>
      </c>
      <c r="O581" s="58"/>
      <c r="P581" s="58"/>
    </row>
    <row r="582" spans="1:16" ht="12.75" customHeight="1">
      <c r="A582" s="49" t="s">
        <v>116</v>
      </c>
      <c r="B582" s="56" t="s">
        <v>128</v>
      </c>
      <c r="C582" s="56" t="s">
        <v>295</v>
      </c>
      <c r="D582" s="56" t="s">
        <v>442</v>
      </c>
      <c r="E582" s="55">
        <v>0.05</v>
      </c>
      <c r="F582" s="51"/>
      <c r="G582" s="52">
        <v>0.95</v>
      </c>
      <c r="H582" s="51"/>
      <c r="I582" s="51"/>
      <c r="J582" s="57" t="s">
        <v>538</v>
      </c>
      <c r="K582" s="58"/>
      <c r="L582" s="57" t="s">
        <v>538</v>
      </c>
      <c r="M582" s="58"/>
      <c r="N582" s="56" t="s">
        <v>538</v>
      </c>
      <c r="O582" s="58"/>
      <c r="P582" s="58"/>
    </row>
    <row r="583" spans="1:16" ht="12.75" customHeight="1">
      <c r="A583" s="49" t="s">
        <v>116</v>
      </c>
      <c r="B583" s="56" t="s">
        <v>117</v>
      </c>
      <c r="C583" s="56" t="s">
        <v>825</v>
      </c>
      <c r="D583" s="56" t="s">
        <v>457</v>
      </c>
      <c r="E583" s="55">
        <v>0</v>
      </c>
      <c r="F583" s="51" t="s">
        <v>908</v>
      </c>
      <c r="G583" s="52">
        <v>1</v>
      </c>
      <c r="H583" s="51"/>
      <c r="I583" s="51"/>
      <c r="J583" s="57" t="s">
        <v>538</v>
      </c>
      <c r="K583" s="58"/>
      <c r="L583" s="57" t="s">
        <v>538</v>
      </c>
      <c r="M583" s="58"/>
      <c r="N583" s="56" t="s">
        <v>538</v>
      </c>
      <c r="O583" s="58"/>
      <c r="P583" s="58"/>
    </row>
    <row r="584" spans="1:16" ht="12.75" customHeight="1">
      <c r="A584" s="49" t="s">
        <v>116</v>
      </c>
      <c r="B584" s="56" t="s">
        <v>117</v>
      </c>
      <c r="C584" s="56" t="s">
        <v>1556</v>
      </c>
      <c r="D584" s="56" t="s">
        <v>457</v>
      </c>
      <c r="E584" s="55">
        <v>0.05</v>
      </c>
      <c r="F584" s="51" t="s">
        <v>908</v>
      </c>
      <c r="G584" s="52">
        <v>0.6</v>
      </c>
      <c r="H584" s="51" t="s">
        <v>1066</v>
      </c>
      <c r="I584" s="52">
        <v>0.35</v>
      </c>
      <c r="J584" s="57" t="s">
        <v>538</v>
      </c>
      <c r="K584" s="58"/>
      <c r="L584" s="57" t="s">
        <v>538</v>
      </c>
      <c r="M584" s="58"/>
      <c r="N584" s="56" t="s">
        <v>538</v>
      </c>
      <c r="O584" s="58"/>
      <c r="P584" s="58"/>
    </row>
    <row r="585" spans="1:16" ht="12.75" customHeight="1">
      <c r="A585" s="49" t="s">
        <v>116</v>
      </c>
      <c r="B585" s="56" t="s">
        <v>117</v>
      </c>
      <c r="C585" s="49" t="s">
        <v>818</v>
      </c>
      <c r="D585" s="49" t="s">
        <v>457</v>
      </c>
      <c r="E585" s="55">
        <v>0.55000000000000004</v>
      </c>
      <c r="F585" s="51" t="s">
        <v>603</v>
      </c>
      <c r="G585" s="52">
        <v>0.15</v>
      </c>
      <c r="H585" s="51"/>
      <c r="I585" s="51"/>
      <c r="J585" s="57" t="s">
        <v>525</v>
      </c>
      <c r="K585" s="58"/>
      <c r="L585" s="54" t="s">
        <v>444</v>
      </c>
      <c r="M585" s="58"/>
      <c r="N585" s="49" t="s">
        <v>444</v>
      </c>
      <c r="O585" s="58"/>
      <c r="P585" s="58"/>
    </row>
    <row r="586" spans="1:16" ht="12.75" customHeight="1">
      <c r="A586" s="49" t="s">
        <v>116</v>
      </c>
      <c r="B586" s="56" t="s">
        <v>117</v>
      </c>
      <c r="C586" s="49" t="s">
        <v>820</v>
      </c>
      <c r="D586" s="49" t="s">
        <v>457</v>
      </c>
      <c r="E586" s="55">
        <v>0.55000000000000004</v>
      </c>
      <c r="F586" s="51" t="s">
        <v>603</v>
      </c>
      <c r="G586" s="52">
        <v>0.15</v>
      </c>
      <c r="H586" s="51"/>
      <c r="I586" s="51"/>
      <c r="J586" s="57" t="s">
        <v>525</v>
      </c>
      <c r="K586" s="58"/>
      <c r="L586" s="54" t="s">
        <v>538</v>
      </c>
      <c r="M586" s="58"/>
      <c r="N586" s="49" t="s">
        <v>444</v>
      </c>
      <c r="O586" s="58"/>
      <c r="P586" s="58"/>
    </row>
    <row r="587" spans="1:16" ht="12.75" customHeight="1">
      <c r="A587" s="49" t="s">
        <v>116</v>
      </c>
      <c r="B587" s="56" t="s">
        <v>117</v>
      </c>
      <c r="C587" s="49" t="s">
        <v>818</v>
      </c>
      <c r="D587" s="49" t="s">
        <v>457</v>
      </c>
      <c r="E587" s="55">
        <v>0.55000000000000004</v>
      </c>
      <c r="F587" s="51" t="s">
        <v>603</v>
      </c>
      <c r="G587" s="52">
        <v>0.15</v>
      </c>
      <c r="H587" s="51"/>
      <c r="I587" s="51"/>
      <c r="J587" s="57" t="s">
        <v>525</v>
      </c>
      <c r="K587" s="58"/>
      <c r="L587" s="54" t="s">
        <v>444</v>
      </c>
      <c r="M587" s="58"/>
      <c r="N587" s="49" t="s">
        <v>444</v>
      </c>
      <c r="O587" s="58"/>
      <c r="P587" s="58"/>
    </row>
    <row r="588" spans="1:16" ht="12.75" customHeight="1">
      <c r="A588" s="49" t="s">
        <v>116</v>
      </c>
      <c r="B588" s="56" t="s">
        <v>117</v>
      </c>
      <c r="C588" s="49" t="s">
        <v>820</v>
      </c>
      <c r="D588" s="49" t="s">
        <v>457</v>
      </c>
      <c r="E588" s="55">
        <v>0.55000000000000004</v>
      </c>
      <c r="F588" s="51" t="s">
        <v>603</v>
      </c>
      <c r="G588" s="52">
        <v>0.15</v>
      </c>
      <c r="H588" s="51"/>
      <c r="I588" s="51"/>
      <c r="J588" s="57" t="s">
        <v>525</v>
      </c>
      <c r="K588" s="58"/>
      <c r="L588" s="54" t="s">
        <v>538</v>
      </c>
      <c r="M588" s="58"/>
      <c r="N588" s="49" t="s">
        <v>444</v>
      </c>
      <c r="O588" s="58"/>
      <c r="P588" s="58"/>
    </row>
    <row r="589" spans="1:16" ht="12.75" customHeight="1">
      <c r="A589" s="49" t="s">
        <v>116</v>
      </c>
      <c r="B589" s="56" t="s">
        <v>117</v>
      </c>
      <c r="C589" s="49" t="s">
        <v>294</v>
      </c>
      <c r="D589" s="49" t="s">
        <v>442</v>
      </c>
      <c r="E589" s="55">
        <v>0.05</v>
      </c>
      <c r="F589" s="51" t="s">
        <v>908</v>
      </c>
      <c r="G589" s="52">
        <v>0.95</v>
      </c>
      <c r="H589" s="51"/>
      <c r="I589" s="51"/>
      <c r="J589" s="57" t="s">
        <v>538</v>
      </c>
      <c r="K589" s="58"/>
      <c r="L589" s="54" t="s">
        <v>538</v>
      </c>
      <c r="M589" s="58"/>
      <c r="N589" s="49" t="s">
        <v>538</v>
      </c>
      <c r="O589" s="58"/>
      <c r="P589" s="58"/>
    </row>
    <row r="590" spans="1:16" ht="12.75" customHeight="1">
      <c r="A590" s="49" t="s">
        <v>116</v>
      </c>
      <c r="B590" s="56" t="s">
        <v>117</v>
      </c>
      <c r="C590" s="49" t="s">
        <v>294</v>
      </c>
      <c r="D590" s="49" t="s">
        <v>442</v>
      </c>
      <c r="E590" s="55">
        <v>0.05</v>
      </c>
      <c r="F590" s="51" t="s">
        <v>908</v>
      </c>
      <c r="G590" s="52">
        <v>0.95</v>
      </c>
      <c r="H590" s="51"/>
      <c r="I590" s="51"/>
      <c r="J590" s="57" t="s">
        <v>538</v>
      </c>
      <c r="K590" s="58"/>
      <c r="L590" s="54" t="s">
        <v>538</v>
      </c>
      <c r="M590" s="58"/>
      <c r="N590" s="49" t="s">
        <v>538</v>
      </c>
      <c r="O590" s="58"/>
      <c r="P590" s="58"/>
    </row>
    <row r="591" spans="1:16" ht="12.75" customHeight="1">
      <c r="A591" s="49" t="s">
        <v>116</v>
      </c>
      <c r="B591" s="56" t="s">
        <v>117</v>
      </c>
      <c r="C591" s="49" t="s">
        <v>1557</v>
      </c>
      <c r="D591" s="49" t="s">
        <v>576</v>
      </c>
      <c r="E591" s="55">
        <v>0.5</v>
      </c>
      <c r="F591" s="51" t="s">
        <v>908</v>
      </c>
      <c r="G591" s="52">
        <v>0.2</v>
      </c>
      <c r="H591" s="51"/>
      <c r="I591" s="51"/>
      <c r="J591" s="57" t="s">
        <v>525</v>
      </c>
      <c r="K591" s="58"/>
      <c r="L591" s="54" t="s">
        <v>538</v>
      </c>
      <c r="M591" s="58"/>
      <c r="N591" s="49" t="s">
        <v>538</v>
      </c>
      <c r="O591" s="58"/>
      <c r="P591" s="58"/>
    </row>
    <row r="592" spans="1:16" ht="12.75" customHeight="1">
      <c r="A592" s="49" t="s">
        <v>116</v>
      </c>
      <c r="B592" s="56" t="s">
        <v>117</v>
      </c>
      <c r="C592" s="49" t="s">
        <v>1558</v>
      </c>
      <c r="D592" s="49" t="s">
        <v>576</v>
      </c>
      <c r="E592" s="55">
        <v>0.5</v>
      </c>
      <c r="F592" s="51" t="s">
        <v>908</v>
      </c>
      <c r="G592" s="52">
        <v>0.2</v>
      </c>
      <c r="H592" s="51"/>
      <c r="I592" s="51"/>
      <c r="J592" s="57" t="s">
        <v>525</v>
      </c>
      <c r="K592" s="58"/>
      <c r="L592" s="54" t="s">
        <v>525</v>
      </c>
      <c r="M592" s="58"/>
      <c r="N592" s="49" t="s">
        <v>538</v>
      </c>
      <c r="O592" s="58"/>
      <c r="P592" s="58"/>
    </row>
    <row r="593" spans="1:16" ht="12.75" customHeight="1">
      <c r="A593" s="49" t="s">
        <v>116</v>
      </c>
      <c r="B593" s="56" t="s">
        <v>117</v>
      </c>
      <c r="C593" s="49" t="s">
        <v>1559</v>
      </c>
      <c r="D593" s="49" t="s">
        <v>457</v>
      </c>
      <c r="E593" s="55">
        <v>0</v>
      </c>
      <c r="F593" s="51" t="s">
        <v>908</v>
      </c>
      <c r="G593" s="52">
        <v>1</v>
      </c>
      <c r="H593" s="51"/>
      <c r="I593" s="51"/>
      <c r="J593" s="57" t="s">
        <v>538</v>
      </c>
      <c r="K593" s="58"/>
      <c r="L593" s="54" t="s">
        <v>538</v>
      </c>
      <c r="M593" s="58"/>
      <c r="N593" s="49" t="s">
        <v>538</v>
      </c>
      <c r="O593" s="58"/>
      <c r="P593" s="58"/>
    </row>
    <row r="594" spans="1:16" ht="12.75" customHeight="1">
      <c r="A594" s="49" t="s">
        <v>116</v>
      </c>
      <c r="B594" s="56" t="s">
        <v>117</v>
      </c>
      <c r="C594" s="49" t="s">
        <v>274</v>
      </c>
      <c r="D594" s="49" t="s">
        <v>457</v>
      </c>
      <c r="E594" s="55">
        <v>0.15</v>
      </c>
      <c r="F594" s="51" t="s">
        <v>603</v>
      </c>
      <c r="G594" s="52">
        <v>0.5</v>
      </c>
      <c r="H594" s="51"/>
      <c r="I594" s="51"/>
      <c r="J594" s="57" t="s">
        <v>444</v>
      </c>
      <c r="K594" s="58"/>
      <c r="L594" s="54" t="s">
        <v>444</v>
      </c>
      <c r="M594" s="58"/>
      <c r="N594" s="49" t="s">
        <v>1189</v>
      </c>
      <c r="O594" s="58"/>
      <c r="P594" s="58"/>
    </row>
    <row r="595" spans="1:16" ht="12.75" customHeight="1">
      <c r="A595" s="49" t="s">
        <v>116</v>
      </c>
      <c r="B595" s="56" t="s">
        <v>117</v>
      </c>
      <c r="C595" s="56" t="s">
        <v>230</v>
      </c>
      <c r="D595" s="56" t="s">
        <v>457</v>
      </c>
      <c r="E595" s="55">
        <v>0.35</v>
      </c>
      <c r="F595" s="51" t="s">
        <v>908</v>
      </c>
      <c r="G595" s="52">
        <v>0.4</v>
      </c>
      <c r="H595" s="51"/>
      <c r="I595" s="51"/>
      <c r="J595" s="57" t="s">
        <v>525</v>
      </c>
      <c r="K595" s="58"/>
      <c r="L595" s="57" t="s">
        <v>525</v>
      </c>
      <c r="M595" s="58"/>
      <c r="N595" s="56" t="s">
        <v>538</v>
      </c>
      <c r="O595" s="58"/>
      <c r="P595" s="58"/>
    </row>
    <row r="596" spans="1:16" ht="12.75" customHeight="1">
      <c r="A596" s="49" t="s">
        <v>116</v>
      </c>
      <c r="B596" s="56" t="s">
        <v>117</v>
      </c>
      <c r="C596" s="56" t="s">
        <v>819</v>
      </c>
      <c r="D596" s="56" t="s">
        <v>457</v>
      </c>
      <c r="E596" s="55">
        <v>0.5</v>
      </c>
      <c r="F596" s="51" t="s">
        <v>603</v>
      </c>
      <c r="G596" s="52">
        <v>0.15</v>
      </c>
      <c r="H596" s="51"/>
      <c r="I596" s="51"/>
      <c r="J596" s="57" t="s">
        <v>525</v>
      </c>
      <c r="K596" s="58"/>
      <c r="L596" s="57" t="s">
        <v>525</v>
      </c>
      <c r="M596" s="58"/>
      <c r="N596" s="56" t="s">
        <v>444</v>
      </c>
      <c r="O596" s="58"/>
      <c r="P596" s="58"/>
    </row>
    <row r="597" spans="1:16" ht="12.75" customHeight="1">
      <c r="A597" s="49" t="s">
        <v>116</v>
      </c>
      <c r="B597" s="56" t="s">
        <v>117</v>
      </c>
      <c r="C597" s="56" t="s">
        <v>143</v>
      </c>
      <c r="D597" s="56" t="s">
        <v>442</v>
      </c>
      <c r="E597" s="55">
        <v>0.55000000000000004</v>
      </c>
      <c r="F597" s="51"/>
      <c r="G597" s="51"/>
      <c r="H597" s="51"/>
      <c r="I597" s="51"/>
      <c r="J597" s="57" t="s">
        <v>525</v>
      </c>
      <c r="K597" s="58"/>
      <c r="L597" s="57" t="s">
        <v>538</v>
      </c>
      <c r="M597" s="58"/>
      <c r="N597" s="56" t="s">
        <v>444</v>
      </c>
      <c r="O597" s="58"/>
      <c r="P597" s="58"/>
    </row>
    <row r="598" spans="1:16" ht="12.75" customHeight="1">
      <c r="A598" s="49" t="s">
        <v>116</v>
      </c>
      <c r="B598" s="56" t="s">
        <v>117</v>
      </c>
      <c r="C598" s="56" t="s">
        <v>1560</v>
      </c>
      <c r="D598" s="56" t="s">
        <v>442</v>
      </c>
      <c r="E598" s="58"/>
      <c r="F598" s="51"/>
      <c r="G598" s="51"/>
      <c r="H598" s="51"/>
      <c r="I598" s="51"/>
      <c r="J598" s="58"/>
      <c r="K598" s="58"/>
      <c r="L598" s="58"/>
      <c r="M598" s="58"/>
      <c r="N598" s="58"/>
      <c r="O598" s="58"/>
      <c r="P598" s="58"/>
    </row>
    <row r="599" spans="1:16" ht="12.75" customHeight="1">
      <c r="A599" s="49" t="s">
        <v>116</v>
      </c>
      <c r="B599" s="56" t="s">
        <v>117</v>
      </c>
      <c r="C599" s="56" t="s">
        <v>1561</v>
      </c>
      <c r="D599" s="56" t="s">
        <v>576</v>
      </c>
      <c r="E599" s="55">
        <v>0.2</v>
      </c>
      <c r="F599" s="51" t="s">
        <v>603</v>
      </c>
      <c r="G599" s="52">
        <v>0.65</v>
      </c>
      <c r="H599" s="51"/>
      <c r="I599" s="51"/>
      <c r="J599" s="57" t="s">
        <v>444</v>
      </c>
      <c r="K599" s="58"/>
      <c r="L599" s="57" t="s">
        <v>538</v>
      </c>
      <c r="M599" s="58"/>
      <c r="N599" s="56" t="s">
        <v>444</v>
      </c>
      <c r="O599" s="58"/>
      <c r="P599" s="58"/>
    </row>
    <row r="600" spans="1:16" ht="12.75" customHeight="1">
      <c r="A600" s="49" t="s">
        <v>116</v>
      </c>
      <c r="B600" s="56" t="s">
        <v>117</v>
      </c>
      <c r="C600" s="56" t="s">
        <v>1562</v>
      </c>
      <c r="D600" s="56" t="s">
        <v>442</v>
      </c>
      <c r="E600" s="55">
        <v>0.15</v>
      </c>
      <c r="F600" s="51" t="s">
        <v>603</v>
      </c>
      <c r="G600" s="52">
        <v>0.5</v>
      </c>
      <c r="H600" s="51" t="s">
        <v>908</v>
      </c>
      <c r="I600" s="52">
        <v>0.25</v>
      </c>
      <c r="J600" s="57" t="s">
        <v>444</v>
      </c>
      <c r="K600" s="58"/>
      <c r="L600" s="57" t="s">
        <v>444</v>
      </c>
      <c r="M600" s="58"/>
      <c r="N600" s="56" t="s">
        <v>444</v>
      </c>
      <c r="O600" s="58"/>
      <c r="P600" s="58"/>
    </row>
    <row r="601" spans="1:16" ht="12.75" customHeight="1">
      <c r="A601" s="49" t="s">
        <v>116</v>
      </c>
      <c r="B601" s="56" t="s">
        <v>117</v>
      </c>
      <c r="C601" s="60" t="s">
        <v>1563</v>
      </c>
      <c r="D601" s="56" t="s">
        <v>442</v>
      </c>
      <c r="E601" s="55">
        <v>0.55000000000000004</v>
      </c>
      <c r="F601" s="51"/>
      <c r="G601" s="51"/>
      <c r="H601" s="51"/>
      <c r="I601" s="51"/>
      <c r="J601" s="60" t="s">
        <v>525</v>
      </c>
      <c r="K601" s="58"/>
      <c r="L601" s="57" t="s">
        <v>525</v>
      </c>
      <c r="M601" s="58"/>
      <c r="N601" s="56" t="s">
        <v>444</v>
      </c>
      <c r="O601" s="58"/>
      <c r="P601" s="58"/>
    </row>
    <row r="602" spans="1:16" ht="12.75" customHeight="1">
      <c r="A602" s="49" t="s">
        <v>116</v>
      </c>
      <c r="B602" s="56" t="s">
        <v>117</v>
      </c>
      <c r="C602" s="60" t="s">
        <v>1564</v>
      </c>
      <c r="D602" s="56" t="s">
        <v>442</v>
      </c>
      <c r="E602" s="58"/>
      <c r="F602" s="51"/>
      <c r="G602" s="51"/>
      <c r="H602" s="51"/>
      <c r="I602" s="51"/>
      <c r="J602" s="58"/>
      <c r="K602" s="58"/>
      <c r="L602" s="58"/>
      <c r="M602" s="58"/>
      <c r="N602" s="58"/>
      <c r="O602" s="58"/>
      <c r="P602" s="58"/>
    </row>
    <row r="603" spans="1:16" ht="12.75" customHeight="1">
      <c r="A603" s="49" t="s">
        <v>116</v>
      </c>
      <c r="B603" s="56" t="s">
        <v>117</v>
      </c>
      <c r="C603" s="56" t="s">
        <v>1565</v>
      </c>
      <c r="D603" s="56" t="s">
        <v>442</v>
      </c>
      <c r="E603" s="58"/>
      <c r="F603" s="51"/>
      <c r="G603" s="51"/>
      <c r="H603" s="51"/>
      <c r="I603" s="51"/>
      <c r="J603" s="58"/>
      <c r="K603" s="58"/>
      <c r="L603" s="58"/>
      <c r="M603" s="58"/>
      <c r="N603" s="58"/>
      <c r="O603" s="58"/>
      <c r="P603" s="58"/>
    </row>
    <row r="604" spans="1:16" ht="12.75" customHeight="1">
      <c r="A604" s="49" t="s">
        <v>116</v>
      </c>
      <c r="B604" s="56" t="s">
        <v>117</v>
      </c>
      <c r="C604" s="60" t="s">
        <v>1566</v>
      </c>
      <c r="D604" s="56" t="s">
        <v>442</v>
      </c>
      <c r="E604" s="55">
        <v>0</v>
      </c>
      <c r="F604" s="51" t="s">
        <v>908</v>
      </c>
      <c r="G604" s="52">
        <v>0.95</v>
      </c>
      <c r="H604" s="51"/>
      <c r="I604" s="51"/>
      <c r="J604" s="60" t="s">
        <v>538</v>
      </c>
      <c r="K604" s="58"/>
      <c r="L604" s="57" t="s">
        <v>538</v>
      </c>
      <c r="M604" s="58"/>
      <c r="N604" s="56" t="s">
        <v>444</v>
      </c>
      <c r="O604" s="58"/>
      <c r="P604" s="58"/>
    </row>
    <row r="605" spans="1:16" ht="12.75" customHeight="1">
      <c r="A605" s="49" t="s">
        <v>116</v>
      </c>
      <c r="B605" s="56" t="s">
        <v>117</v>
      </c>
      <c r="C605" s="60" t="s">
        <v>1567</v>
      </c>
      <c r="D605" s="56" t="s">
        <v>442</v>
      </c>
      <c r="E605" s="55">
        <v>0</v>
      </c>
      <c r="F605" s="51" t="s">
        <v>908</v>
      </c>
      <c r="G605" s="52">
        <v>0.95</v>
      </c>
      <c r="H605" s="51"/>
      <c r="I605" s="51"/>
      <c r="J605" s="60" t="s">
        <v>538</v>
      </c>
      <c r="K605" s="58"/>
      <c r="L605" s="57" t="s">
        <v>538</v>
      </c>
      <c r="M605" s="58"/>
      <c r="N605" s="56" t="s">
        <v>538</v>
      </c>
      <c r="O605" s="58"/>
      <c r="P605" s="58"/>
    </row>
    <row r="606" spans="1:16" ht="12.75" customHeight="1">
      <c r="A606" s="49" t="s">
        <v>116</v>
      </c>
      <c r="B606" s="56" t="s">
        <v>117</v>
      </c>
      <c r="C606" s="49" t="s">
        <v>821</v>
      </c>
      <c r="D606" s="49" t="s">
        <v>442</v>
      </c>
      <c r="E606" s="55">
        <v>0.25</v>
      </c>
      <c r="F606" s="51" t="s">
        <v>908</v>
      </c>
      <c r="G606" s="52">
        <v>0.3</v>
      </c>
      <c r="H606" s="51"/>
      <c r="I606" s="51"/>
      <c r="J606" s="51" t="s">
        <v>525</v>
      </c>
      <c r="K606" s="58"/>
      <c r="L606" s="54" t="s">
        <v>525</v>
      </c>
      <c r="M606" s="58"/>
      <c r="N606" s="49" t="s">
        <v>444</v>
      </c>
      <c r="O606" s="58"/>
      <c r="P606" s="58"/>
    </row>
    <row r="607" spans="1:16" ht="12.75" customHeight="1">
      <c r="A607" s="49" t="s">
        <v>116</v>
      </c>
      <c r="B607" s="56" t="s">
        <v>117</v>
      </c>
      <c r="C607" s="49" t="s">
        <v>821</v>
      </c>
      <c r="D607" s="49" t="s">
        <v>442</v>
      </c>
      <c r="E607" s="55">
        <v>0.25</v>
      </c>
      <c r="F607" s="51" t="s">
        <v>908</v>
      </c>
      <c r="G607" s="52">
        <v>0.3</v>
      </c>
      <c r="H607" s="51"/>
      <c r="I607" s="51"/>
      <c r="J607" s="51" t="s">
        <v>538</v>
      </c>
      <c r="K607" s="58"/>
      <c r="L607" s="54" t="s">
        <v>538</v>
      </c>
      <c r="M607" s="58"/>
      <c r="N607" s="49" t="s">
        <v>444</v>
      </c>
      <c r="O607" s="58"/>
      <c r="P607" s="58"/>
    </row>
    <row r="608" spans="1:16" ht="12.75" customHeight="1">
      <c r="A608" s="49" t="s">
        <v>116</v>
      </c>
      <c r="B608" s="56" t="s">
        <v>117</v>
      </c>
      <c r="C608" s="49" t="s">
        <v>1568</v>
      </c>
      <c r="D608" s="49" t="s">
        <v>442</v>
      </c>
      <c r="E608" s="55">
        <v>0.25</v>
      </c>
      <c r="F608" s="51" t="s">
        <v>908</v>
      </c>
      <c r="G608" s="52">
        <v>0.3</v>
      </c>
      <c r="H608" s="51"/>
      <c r="I608" s="51"/>
      <c r="J608" s="51" t="s">
        <v>525</v>
      </c>
      <c r="K608" s="58"/>
      <c r="L608" s="54" t="s">
        <v>538</v>
      </c>
      <c r="M608" s="58"/>
      <c r="N608" s="49" t="s">
        <v>538</v>
      </c>
      <c r="O608" s="58"/>
      <c r="P608" s="58"/>
    </row>
    <row r="609" spans="1:16" ht="12.75" customHeight="1">
      <c r="A609" s="49" t="s">
        <v>116</v>
      </c>
      <c r="B609" s="56" t="s">
        <v>117</v>
      </c>
      <c r="C609" s="56" t="s">
        <v>275</v>
      </c>
      <c r="D609" s="56" t="s">
        <v>457</v>
      </c>
      <c r="E609" s="55">
        <v>0.15</v>
      </c>
      <c r="F609" s="51" t="s">
        <v>603</v>
      </c>
      <c r="G609" s="52">
        <v>0.65</v>
      </c>
      <c r="H609" s="51"/>
      <c r="I609" s="51"/>
      <c r="J609" s="60" t="s">
        <v>444</v>
      </c>
      <c r="K609" s="58"/>
      <c r="L609" s="57" t="s">
        <v>444</v>
      </c>
      <c r="M609" s="58"/>
      <c r="N609" s="56" t="s">
        <v>444</v>
      </c>
      <c r="O609" s="58"/>
      <c r="P609" s="58"/>
    </row>
    <row r="610" spans="1:16" ht="12.75" customHeight="1">
      <c r="A610" s="49" t="s">
        <v>116</v>
      </c>
      <c r="B610" s="56" t="s">
        <v>117</v>
      </c>
      <c r="C610" s="56" t="s">
        <v>275</v>
      </c>
      <c r="D610" s="56" t="s">
        <v>457</v>
      </c>
      <c r="E610" s="55">
        <v>0.15</v>
      </c>
      <c r="F610" s="51" t="s">
        <v>603</v>
      </c>
      <c r="G610" s="52">
        <v>0.65</v>
      </c>
      <c r="H610" s="51"/>
      <c r="I610" s="51"/>
      <c r="J610" s="60" t="s">
        <v>444</v>
      </c>
      <c r="K610" s="58"/>
      <c r="L610" s="57" t="s">
        <v>444</v>
      </c>
      <c r="M610" s="58"/>
      <c r="N610" s="56" t="s">
        <v>598</v>
      </c>
      <c r="O610" s="58"/>
      <c r="P610" s="58"/>
    </row>
    <row r="611" spans="1:16" ht="12.75" customHeight="1">
      <c r="A611" s="49" t="s">
        <v>116</v>
      </c>
      <c r="B611" s="56" t="s">
        <v>117</v>
      </c>
      <c r="C611" s="56" t="s">
        <v>1569</v>
      </c>
      <c r="D611" s="56" t="s">
        <v>457</v>
      </c>
      <c r="E611" s="55">
        <v>0.15</v>
      </c>
      <c r="F611" s="51" t="s">
        <v>603</v>
      </c>
      <c r="G611" s="52">
        <v>0.45</v>
      </c>
      <c r="H611" s="51" t="s">
        <v>908</v>
      </c>
      <c r="I611" s="52">
        <v>0.3</v>
      </c>
      <c r="J611" s="60" t="s">
        <v>444</v>
      </c>
      <c r="K611" s="58"/>
      <c r="L611" s="57" t="s">
        <v>538</v>
      </c>
      <c r="M611" s="58"/>
      <c r="N611" s="56" t="s">
        <v>598</v>
      </c>
      <c r="O611" s="58"/>
      <c r="P611" s="58"/>
    </row>
    <row r="612" spans="1:16" ht="12.75" customHeight="1">
      <c r="A612" s="49" t="s">
        <v>116</v>
      </c>
      <c r="B612" s="56" t="s">
        <v>117</v>
      </c>
      <c r="C612" s="56" t="s">
        <v>1569</v>
      </c>
      <c r="D612" s="56" t="s">
        <v>457</v>
      </c>
      <c r="E612" s="55">
        <v>0.15</v>
      </c>
      <c r="F612" s="51" t="s">
        <v>603</v>
      </c>
      <c r="G612" s="52">
        <v>0.45</v>
      </c>
      <c r="H612" s="51" t="s">
        <v>908</v>
      </c>
      <c r="I612" s="52">
        <v>0.3</v>
      </c>
      <c r="J612" s="60" t="s">
        <v>444</v>
      </c>
      <c r="K612" s="58"/>
      <c r="L612" s="57" t="s">
        <v>538</v>
      </c>
      <c r="M612" s="58"/>
      <c r="N612" s="56" t="s">
        <v>444</v>
      </c>
      <c r="O612" s="58"/>
      <c r="P612" s="58"/>
    </row>
    <row r="613" spans="1:16" ht="12.75" customHeight="1">
      <c r="A613" s="49" t="s">
        <v>116</v>
      </c>
      <c r="B613" s="56" t="s">
        <v>117</v>
      </c>
      <c r="C613" s="56" t="s">
        <v>160</v>
      </c>
      <c r="D613" s="60" t="s">
        <v>576</v>
      </c>
      <c r="E613" s="55">
        <v>0.5</v>
      </c>
      <c r="F613" s="51" t="s">
        <v>908</v>
      </c>
      <c r="G613" s="52">
        <v>0.15</v>
      </c>
      <c r="H613" s="51"/>
      <c r="I613" s="51"/>
      <c r="J613" s="60" t="s">
        <v>525</v>
      </c>
      <c r="K613" s="58"/>
      <c r="L613" s="57" t="s">
        <v>525</v>
      </c>
      <c r="M613" s="58"/>
      <c r="N613" s="56" t="s">
        <v>538</v>
      </c>
      <c r="O613" s="58"/>
      <c r="P613" s="58"/>
    </row>
    <row r="614" spans="1:16" ht="12.75" customHeight="1">
      <c r="A614" s="49" t="s">
        <v>116</v>
      </c>
      <c r="B614" s="56" t="s">
        <v>117</v>
      </c>
      <c r="C614" s="56" t="s">
        <v>1570</v>
      </c>
      <c r="D614" s="56" t="s">
        <v>457</v>
      </c>
      <c r="E614" s="55">
        <v>0.15</v>
      </c>
      <c r="F614" s="51" t="s">
        <v>603</v>
      </c>
      <c r="G614" s="52">
        <v>0.65</v>
      </c>
      <c r="H614" s="51"/>
      <c r="I614" s="51"/>
      <c r="J614" s="60" t="s">
        <v>444</v>
      </c>
      <c r="K614" s="58"/>
      <c r="L614" s="57" t="s">
        <v>444</v>
      </c>
      <c r="M614" s="58"/>
      <c r="N614" s="56" t="s">
        <v>444</v>
      </c>
      <c r="O614" s="58"/>
      <c r="P614" s="58"/>
    </row>
    <row r="615" spans="1:16" ht="12.75" customHeight="1">
      <c r="A615" s="49" t="s">
        <v>116</v>
      </c>
      <c r="B615" s="56" t="s">
        <v>117</v>
      </c>
      <c r="C615" s="56" t="s">
        <v>823</v>
      </c>
      <c r="D615" s="56" t="s">
        <v>457</v>
      </c>
      <c r="E615" s="55">
        <v>0.15</v>
      </c>
      <c r="F615" s="51" t="s">
        <v>603</v>
      </c>
      <c r="G615" s="52">
        <v>0.65</v>
      </c>
      <c r="H615" s="51"/>
      <c r="I615" s="51"/>
      <c r="J615" s="60" t="s">
        <v>444</v>
      </c>
      <c r="K615" s="58"/>
      <c r="L615" s="57" t="s">
        <v>444</v>
      </c>
      <c r="M615" s="58"/>
      <c r="N615" s="56" t="s">
        <v>444</v>
      </c>
      <c r="O615" s="58"/>
      <c r="P615" s="58"/>
    </row>
    <row r="616" spans="1:16" ht="12.75" customHeight="1">
      <c r="A616" s="49" t="s">
        <v>116</v>
      </c>
      <c r="B616" s="56" t="s">
        <v>117</v>
      </c>
      <c r="C616" s="56" t="s">
        <v>823</v>
      </c>
      <c r="D616" s="56" t="s">
        <v>457</v>
      </c>
      <c r="E616" s="55">
        <v>0.15</v>
      </c>
      <c r="F616" s="51" t="s">
        <v>603</v>
      </c>
      <c r="G616" s="52">
        <v>0.65</v>
      </c>
      <c r="H616" s="51"/>
      <c r="I616" s="51"/>
      <c r="J616" s="60" t="s">
        <v>444</v>
      </c>
      <c r="K616" s="58"/>
      <c r="L616" s="57" t="s">
        <v>444</v>
      </c>
      <c r="M616" s="58"/>
      <c r="N616" s="56" t="s">
        <v>1189</v>
      </c>
      <c r="O616" s="58"/>
      <c r="P616" s="58"/>
    </row>
    <row r="617" spans="1:16" ht="12.75" customHeight="1">
      <c r="A617" s="49" t="s">
        <v>116</v>
      </c>
      <c r="B617" s="56" t="s">
        <v>117</v>
      </c>
      <c r="C617" s="56" t="s">
        <v>823</v>
      </c>
      <c r="D617" s="56" t="s">
        <v>457</v>
      </c>
      <c r="E617" s="55">
        <v>0.15</v>
      </c>
      <c r="F617" s="51" t="s">
        <v>603</v>
      </c>
      <c r="G617" s="52">
        <v>0.65</v>
      </c>
      <c r="H617" s="51"/>
      <c r="I617" s="51"/>
      <c r="J617" s="60" t="s">
        <v>444</v>
      </c>
      <c r="K617" s="58"/>
      <c r="L617" s="57" t="s">
        <v>444</v>
      </c>
      <c r="M617" s="58"/>
      <c r="N617" s="56" t="s">
        <v>598</v>
      </c>
      <c r="O617" s="58"/>
      <c r="P617" s="58"/>
    </row>
    <row r="618" spans="1:16" ht="12.75" customHeight="1">
      <c r="A618" s="49" t="s">
        <v>997</v>
      </c>
      <c r="B618" s="49" t="s">
        <v>387</v>
      </c>
      <c r="C618" s="51" t="s">
        <v>1571</v>
      </c>
      <c r="D618" s="51" t="s">
        <v>457</v>
      </c>
      <c r="E618" s="55">
        <v>0</v>
      </c>
      <c r="F618" s="51" t="s">
        <v>1066</v>
      </c>
      <c r="G618" s="52">
        <v>0.74</v>
      </c>
      <c r="H618" s="51"/>
      <c r="I618" s="51"/>
      <c r="J618" s="51" t="s">
        <v>446</v>
      </c>
      <c r="K618" s="53"/>
      <c r="L618" s="54" t="s">
        <v>446</v>
      </c>
      <c r="M618" s="53"/>
      <c r="N618" s="49" t="s">
        <v>446</v>
      </c>
      <c r="O618" s="53"/>
      <c r="P618" s="53"/>
    </row>
    <row r="619" spans="1:16" ht="12.75" customHeight="1">
      <c r="A619" s="49" t="s">
        <v>997</v>
      </c>
      <c r="B619" s="49" t="s">
        <v>387</v>
      </c>
      <c r="C619" s="51" t="s">
        <v>1572</v>
      </c>
      <c r="D619" s="51" t="s">
        <v>457</v>
      </c>
      <c r="E619" s="55">
        <v>0</v>
      </c>
      <c r="F619" s="51" t="s">
        <v>1066</v>
      </c>
      <c r="G619" s="52">
        <v>0.75</v>
      </c>
      <c r="H619" s="51"/>
      <c r="I619" s="51"/>
      <c r="J619" s="51" t="s">
        <v>446</v>
      </c>
      <c r="K619" s="53"/>
      <c r="L619" s="54" t="s">
        <v>446</v>
      </c>
      <c r="M619" s="53"/>
      <c r="N619" s="49" t="s">
        <v>446</v>
      </c>
      <c r="O619" s="53"/>
      <c r="P619" s="53"/>
    </row>
    <row r="620" spans="1:16" ht="12.75" customHeight="1">
      <c r="A620" s="49" t="s">
        <v>997</v>
      </c>
      <c r="B620" s="49" t="s">
        <v>387</v>
      </c>
      <c r="C620" s="51" t="s">
        <v>1573</v>
      </c>
      <c r="D620" s="51" t="s">
        <v>457</v>
      </c>
      <c r="E620" s="55">
        <v>0</v>
      </c>
      <c r="F620" s="51" t="s">
        <v>1066</v>
      </c>
      <c r="G620" s="52">
        <v>0.74</v>
      </c>
      <c r="H620" s="51"/>
      <c r="I620" s="51"/>
      <c r="J620" s="51" t="s">
        <v>446</v>
      </c>
      <c r="K620" s="53"/>
      <c r="L620" s="54" t="s">
        <v>446</v>
      </c>
      <c r="M620" s="53"/>
      <c r="N620" s="49" t="s">
        <v>446</v>
      </c>
      <c r="O620" s="53"/>
      <c r="P620" s="53"/>
    </row>
    <row r="621" spans="1:16" ht="12.75" customHeight="1">
      <c r="A621" s="49" t="s">
        <v>997</v>
      </c>
      <c r="B621" s="49" t="s">
        <v>387</v>
      </c>
      <c r="C621" s="51" t="s">
        <v>1574</v>
      </c>
      <c r="D621" s="51" t="s">
        <v>442</v>
      </c>
      <c r="E621" s="55">
        <v>0</v>
      </c>
      <c r="F621" s="51" t="s">
        <v>1066</v>
      </c>
      <c r="G621" s="52">
        <v>0.64</v>
      </c>
      <c r="H621" s="51"/>
      <c r="I621" s="51"/>
      <c r="J621" s="51" t="s">
        <v>446</v>
      </c>
      <c r="K621" s="53"/>
      <c r="L621" s="54" t="s">
        <v>445</v>
      </c>
      <c r="M621" s="53"/>
      <c r="N621" s="49" t="s">
        <v>446</v>
      </c>
      <c r="O621" s="53"/>
      <c r="P621" s="53"/>
    </row>
    <row r="622" spans="1:16" ht="12.75" customHeight="1">
      <c r="A622" s="49" t="s">
        <v>997</v>
      </c>
      <c r="B622" s="49" t="s">
        <v>387</v>
      </c>
      <c r="C622" s="51" t="s">
        <v>1575</v>
      </c>
      <c r="D622" s="51" t="s">
        <v>442</v>
      </c>
      <c r="E622" s="55">
        <v>0</v>
      </c>
      <c r="F622" s="51" t="s">
        <v>1066</v>
      </c>
      <c r="G622" s="52">
        <v>0.64</v>
      </c>
      <c r="H622" s="51" t="s">
        <v>1075</v>
      </c>
      <c r="I622" s="52">
        <v>0.19</v>
      </c>
      <c r="J622" s="51" t="s">
        <v>446</v>
      </c>
      <c r="K622" s="53"/>
      <c r="L622" s="54" t="s">
        <v>445</v>
      </c>
      <c r="M622" s="53"/>
      <c r="N622" s="49" t="s">
        <v>446</v>
      </c>
      <c r="O622" s="53"/>
      <c r="P622" s="53"/>
    </row>
    <row r="623" spans="1:16" ht="12.75" customHeight="1">
      <c r="A623" s="49" t="s">
        <v>997</v>
      </c>
      <c r="B623" s="49" t="s">
        <v>387</v>
      </c>
      <c r="C623" s="51" t="s">
        <v>1576</v>
      </c>
      <c r="D623" s="51" t="s">
        <v>442</v>
      </c>
      <c r="E623" s="55">
        <v>0</v>
      </c>
      <c r="F623" s="51" t="s">
        <v>1066</v>
      </c>
      <c r="G623" s="52">
        <v>0.64</v>
      </c>
      <c r="H623" s="51" t="s">
        <v>1075</v>
      </c>
      <c r="I623" s="52">
        <v>0.17</v>
      </c>
      <c r="J623" s="51" t="s">
        <v>446</v>
      </c>
      <c r="K623" s="53"/>
      <c r="L623" s="54" t="s">
        <v>445</v>
      </c>
      <c r="M623" s="53"/>
      <c r="N623" s="49" t="s">
        <v>446</v>
      </c>
      <c r="O623" s="53"/>
      <c r="P623" s="53"/>
    </row>
    <row r="624" spans="1:16" ht="12.75" customHeight="1">
      <c r="A624" s="49" t="s">
        <v>997</v>
      </c>
      <c r="B624" s="49" t="s">
        <v>387</v>
      </c>
      <c r="C624" s="51" t="s">
        <v>1577</v>
      </c>
      <c r="D624" s="51" t="s">
        <v>457</v>
      </c>
      <c r="E624" s="55">
        <v>0.01</v>
      </c>
      <c r="F624" s="51" t="s">
        <v>1066</v>
      </c>
      <c r="G624" s="52">
        <v>0.63</v>
      </c>
      <c r="H624" s="51"/>
      <c r="I624" s="51"/>
      <c r="J624" s="51" t="s">
        <v>446</v>
      </c>
      <c r="K624" s="53"/>
      <c r="L624" s="54" t="s">
        <v>445</v>
      </c>
      <c r="M624" s="53"/>
      <c r="N624" s="49" t="s">
        <v>446</v>
      </c>
      <c r="O624" s="53"/>
      <c r="P624" s="53"/>
    </row>
    <row r="625" spans="1:16" ht="12.75" customHeight="1">
      <c r="A625" s="49" t="s">
        <v>997</v>
      </c>
      <c r="B625" s="49" t="s">
        <v>387</v>
      </c>
      <c r="C625" s="51" t="s">
        <v>1578</v>
      </c>
      <c r="D625" s="51" t="s">
        <v>457</v>
      </c>
      <c r="E625" s="55">
        <v>0.01</v>
      </c>
      <c r="F625" s="51" t="s">
        <v>1066</v>
      </c>
      <c r="G625" s="52">
        <v>0.59</v>
      </c>
      <c r="H625" s="51" t="s">
        <v>1579</v>
      </c>
      <c r="I625" s="52">
        <v>0.15</v>
      </c>
      <c r="J625" s="51" t="s">
        <v>446</v>
      </c>
      <c r="K625" s="53"/>
      <c r="L625" s="54" t="s">
        <v>445</v>
      </c>
      <c r="M625" s="53"/>
      <c r="N625" s="49" t="s">
        <v>446</v>
      </c>
      <c r="O625" s="53"/>
      <c r="P625" s="53"/>
    </row>
    <row r="626" spans="1:16" ht="12.75" customHeight="1">
      <c r="A626" s="49" t="s">
        <v>997</v>
      </c>
      <c r="B626" s="49" t="s">
        <v>387</v>
      </c>
      <c r="C626" s="51" t="s">
        <v>1580</v>
      </c>
      <c r="D626" s="51" t="s">
        <v>457</v>
      </c>
      <c r="E626" s="55">
        <v>0.01</v>
      </c>
      <c r="F626" s="51" t="s">
        <v>1066</v>
      </c>
      <c r="G626" s="52">
        <v>0.63</v>
      </c>
      <c r="H626" s="51"/>
      <c r="I626" s="51"/>
      <c r="J626" s="51" t="s">
        <v>446</v>
      </c>
      <c r="K626" s="53"/>
      <c r="L626" s="54" t="s">
        <v>445</v>
      </c>
      <c r="M626" s="53"/>
      <c r="N626" s="49" t="s">
        <v>446</v>
      </c>
      <c r="O626" s="53"/>
      <c r="P626" s="53"/>
    </row>
    <row r="627" spans="1:16" ht="12.75" customHeight="1">
      <c r="A627" s="49" t="s">
        <v>997</v>
      </c>
      <c r="B627" s="49" t="s">
        <v>387</v>
      </c>
      <c r="C627" s="51" t="s">
        <v>1581</v>
      </c>
      <c r="D627" s="51" t="s">
        <v>457</v>
      </c>
      <c r="E627" s="55">
        <v>0.01</v>
      </c>
      <c r="F627" s="51" t="s">
        <v>1066</v>
      </c>
      <c r="G627" s="52">
        <v>0.69</v>
      </c>
      <c r="H627" s="51"/>
      <c r="I627" s="51"/>
      <c r="J627" s="51" t="s">
        <v>446</v>
      </c>
      <c r="K627" s="53"/>
      <c r="L627" s="54" t="s">
        <v>446</v>
      </c>
      <c r="M627" s="53"/>
      <c r="N627" s="49" t="s">
        <v>446</v>
      </c>
      <c r="O627" s="53"/>
      <c r="P627" s="53"/>
    </row>
    <row r="628" spans="1:16" ht="12.75" customHeight="1">
      <c r="A628" s="49" t="s">
        <v>997</v>
      </c>
      <c r="B628" s="49" t="s">
        <v>387</v>
      </c>
      <c r="C628" s="51" t="s">
        <v>1582</v>
      </c>
      <c r="D628" s="51" t="s">
        <v>457</v>
      </c>
      <c r="E628" s="55">
        <v>0</v>
      </c>
      <c r="F628" s="51" t="s">
        <v>1066</v>
      </c>
      <c r="G628" s="52">
        <v>0.75</v>
      </c>
      <c r="H628" s="51"/>
      <c r="I628" s="51"/>
      <c r="J628" s="51" t="s">
        <v>446</v>
      </c>
      <c r="K628" s="53"/>
      <c r="L628" s="54" t="s">
        <v>446</v>
      </c>
      <c r="M628" s="53"/>
      <c r="N628" s="49" t="s">
        <v>446</v>
      </c>
      <c r="O628" s="53"/>
      <c r="P628" s="53"/>
    </row>
    <row r="629" spans="1:16" ht="12.75" customHeight="1">
      <c r="A629" s="49" t="s">
        <v>997</v>
      </c>
      <c r="B629" s="49" t="s">
        <v>387</v>
      </c>
      <c r="C629" s="51" t="s">
        <v>1583</v>
      </c>
      <c r="D629" s="51" t="s">
        <v>457</v>
      </c>
      <c r="E629" s="55">
        <v>0</v>
      </c>
      <c r="F629" s="51" t="s">
        <v>1066</v>
      </c>
      <c r="G629" s="52">
        <v>0.77</v>
      </c>
      <c r="H629" s="51"/>
      <c r="I629" s="51"/>
      <c r="J629" s="51" t="s">
        <v>446</v>
      </c>
      <c r="K629" s="53"/>
      <c r="L629" s="54" t="s">
        <v>446</v>
      </c>
      <c r="M629" s="53"/>
      <c r="N629" s="49" t="s">
        <v>446</v>
      </c>
      <c r="O629" s="53"/>
      <c r="P629" s="53"/>
    </row>
    <row r="630" spans="1:16" ht="12.75" customHeight="1">
      <c r="A630" s="49" t="s">
        <v>997</v>
      </c>
      <c r="B630" s="49" t="s">
        <v>387</v>
      </c>
      <c r="C630" s="51" t="s">
        <v>1584</v>
      </c>
      <c r="D630" s="51" t="s">
        <v>457</v>
      </c>
      <c r="E630" s="55">
        <v>0</v>
      </c>
      <c r="F630" s="51" t="s">
        <v>1066</v>
      </c>
      <c r="G630" s="52">
        <v>0.77</v>
      </c>
      <c r="H630" s="51"/>
      <c r="I630" s="51"/>
      <c r="J630" s="51" t="s">
        <v>446</v>
      </c>
      <c r="K630" s="53"/>
      <c r="L630" s="54" t="s">
        <v>446</v>
      </c>
      <c r="M630" s="53"/>
      <c r="N630" s="49" t="s">
        <v>446</v>
      </c>
      <c r="O630" s="53"/>
      <c r="P630" s="53"/>
    </row>
    <row r="631" spans="1:16" ht="12.75" customHeight="1">
      <c r="A631" s="49" t="s">
        <v>997</v>
      </c>
      <c r="B631" s="49" t="s">
        <v>387</v>
      </c>
      <c r="C631" s="51" t="s">
        <v>1585</v>
      </c>
      <c r="D631" s="51" t="s">
        <v>457</v>
      </c>
      <c r="E631" s="55">
        <v>0</v>
      </c>
      <c r="F631" s="51" t="s">
        <v>1066</v>
      </c>
      <c r="G631" s="52">
        <v>0.71</v>
      </c>
      <c r="H631" s="51"/>
      <c r="I631" s="51"/>
      <c r="J631" s="51" t="s">
        <v>446</v>
      </c>
      <c r="K631" s="53"/>
      <c r="L631" s="54" t="s">
        <v>446</v>
      </c>
      <c r="M631" s="53"/>
      <c r="N631" s="49" t="s">
        <v>446</v>
      </c>
      <c r="O631" s="53"/>
      <c r="P631" s="53"/>
    </row>
    <row r="632" spans="1:16" ht="12.75" customHeight="1">
      <c r="A632" s="49" t="s">
        <v>997</v>
      </c>
      <c r="B632" s="49" t="s">
        <v>387</v>
      </c>
      <c r="C632" s="51" t="s">
        <v>1586</v>
      </c>
      <c r="D632" s="51" t="s">
        <v>457</v>
      </c>
      <c r="E632" s="55">
        <v>0</v>
      </c>
      <c r="F632" s="51" t="s">
        <v>1066</v>
      </c>
      <c r="G632" s="52">
        <v>0.72</v>
      </c>
      <c r="H632" s="51"/>
      <c r="I632" s="51"/>
      <c r="J632" s="51" t="s">
        <v>446</v>
      </c>
      <c r="K632" s="53"/>
      <c r="L632" s="54" t="s">
        <v>446</v>
      </c>
      <c r="M632" s="53"/>
      <c r="N632" s="49" t="s">
        <v>446</v>
      </c>
      <c r="O632" s="53"/>
      <c r="P632" s="53"/>
    </row>
    <row r="633" spans="1:16" ht="12.75" customHeight="1">
      <c r="A633" s="49" t="s">
        <v>997</v>
      </c>
      <c r="B633" s="49" t="s">
        <v>387</v>
      </c>
      <c r="C633" s="51" t="s">
        <v>1587</v>
      </c>
      <c r="D633" s="51" t="s">
        <v>457</v>
      </c>
      <c r="E633" s="55">
        <v>0</v>
      </c>
      <c r="F633" s="51" t="s">
        <v>1066</v>
      </c>
      <c r="G633" s="52">
        <v>0.75</v>
      </c>
      <c r="H633" s="51"/>
      <c r="I633" s="51"/>
      <c r="J633" s="51" t="s">
        <v>446</v>
      </c>
      <c r="K633" s="53"/>
      <c r="L633" s="54" t="s">
        <v>446</v>
      </c>
      <c r="M633" s="53"/>
      <c r="N633" s="49" t="s">
        <v>446</v>
      </c>
      <c r="O633" s="53"/>
      <c r="P633" s="53"/>
    </row>
    <row r="634" spans="1:16" ht="12.75" customHeight="1">
      <c r="A634" s="49" t="s">
        <v>997</v>
      </c>
      <c r="B634" s="49" t="s">
        <v>387</v>
      </c>
      <c r="C634" s="51" t="s">
        <v>1588</v>
      </c>
      <c r="D634" s="51" t="s">
        <v>457</v>
      </c>
      <c r="E634" s="55">
        <v>0</v>
      </c>
      <c r="F634" s="51" t="s">
        <v>1066</v>
      </c>
      <c r="G634" s="52">
        <v>0.74</v>
      </c>
      <c r="H634" s="51"/>
      <c r="I634" s="51"/>
      <c r="J634" s="51" t="s">
        <v>446</v>
      </c>
      <c r="K634" s="53"/>
      <c r="L634" s="54" t="s">
        <v>446</v>
      </c>
      <c r="M634" s="53"/>
      <c r="N634" s="49" t="s">
        <v>446</v>
      </c>
      <c r="O634" s="53"/>
      <c r="P634" s="53"/>
    </row>
    <row r="635" spans="1:16" ht="12.75" customHeight="1">
      <c r="A635" s="49" t="s">
        <v>997</v>
      </c>
      <c r="B635" s="49" t="s">
        <v>387</v>
      </c>
      <c r="C635" s="51" t="s">
        <v>1589</v>
      </c>
      <c r="D635" s="51" t="s">
        <v>457</v>
      </c>
      <c r="E635" s="55">
        <v>0</v>
      </c>
      <c r="F635" s="51" t="s">
        <v>1066</v>
      </c>
      <c r="G635" s="52">
        <v>0.72</v>
      </c>
      <c r="H635" s="51"/>
      <c r="I635" s="51"/>
      <c r="J635" s="51" t="s">
        <v>446</v>
      </c>
      <c r="K635" s="53"/>
      <c r="L635" s="54" t="s">
        <v>446</v>
      </c>
      <c r="M635" s="53"/>
      <c r="N635" s="49" t="s">
        <v>446</v>
      </c>
      <c r="O635" s="53"/>
      <c r="P635" s="53"/>
    </row>
    <row r="636" spans="1:16" ht="12.75" customHeight="1">
      <c r="A636" s="49" t="s">
        <v>997</v>
      </c>
      <c r="B636" s="49" t="s">
        <v>387</v>
      </c>
      <c r="C636" s="51" t="s">
        <v>1590</v>
      </c>
      <c r="D636" s="51" t="s">
        <v>457</v>
      </c>
      <c r="E636" s="55">
        <v>0</v>
      </c>
      <c r="F636" s="51" t="s">
        <v>1066</v>
      </c>
      <c r="G636" s="52">
        <v>0.72</v>
      </c>
      <c r="H636" s="51"/>
      <c r="I636" s="51"/>
      <c r="J636" s="51" t="s">
        <v>446</v>
      </c>
      <c r="K636" s="53"/>
      <c r="L636" s="54" t="s">
        <v>446</v>
      </c>
      <c r="M636" s="53"/>
      <c r="N636" s="49" t="s">
        <v>446</v>
      </c>
      <c r="O636" s="53"/>
      <c r="P636" s="53"/>
    </row>
    <row r="637" spans="1:16" ht="12.75" customHeight="1">
      <c r="A637" s="49" t="s">
        <v>997</v>
      </c>
      <c r="B637" s="49" t="s">
        <v>387</v>
      </c>
      <c r="C637" s="51" t="s">
        <v>1591</v>
      </c>
      <c r="D637" s="51" t="s">
        <v>457</v>
      </c>
      <c r="E637" s="55">
        <v>0</v>
      </c>
      <c r="F637" s="51" t="s">
        <v>1066</v>
      </c>
      <c r="G637" s="52">
        <v>0.76</v>
      </c>
      <c r="H637" s="51"/>
      <c r="I637" s="51"/>
      <c r="J637" s="51" t="s">
        <v>446</v>
      </c>
      <c r="K637" s="53"/>
      <c r="L637" s="54" t="s">
        <v>446</v>
      </c>
      <c r="M637" s="53"/>
      <c r="N637" s="49" t="s">
        <v>446</v>
      </c>
      <c r="O637" s="53"/>
      <c r="P637" s="53"/>
    </row>
    <row r="638" spans="1:16" ht="12.75" customHeight="1">
      <c r="A638" s="49" t="s">
        <v>997</v>
      </c>
      <c r="B638" s="49" t="s">
        <v>387</v>
      </c>
      <c r="C638" s="51" t="s">
        <v>1592</v>
      </c>
      <c r="D638" s="51" t="s">
        <v>457</v>
      </c>
      <c r="E638" s="55">
        <v>0</v>
      </c>
      <c r="F638" s="51" t="s">
        <v>1066</v>
      </c>
      <c r="G638" s="52">
        <v>0.69</v>
      </c>
      <c r="H638" s="51"/>
      <c r="I638" s="51"/>
      <c r="J638" s="51" t="s">
        <v>446</v>
      </c>
      <c r="K638" s="53"/>
      <c r="L638" s="54" t="s">
        <v>446</v>
      </c>
      <c r="M638" s="53"/>
      <c r="N638" s="49" t="s">
        <v>446</v>
      </c>
      <c r="O638" s="53"/>
      <c r="P638" s="53"/>
    </row>
    <row r="639" spans="1:16" ht="12.75" customHeight="1">
      <c r="A639" s="49" t="s">
        <v>997</v>
      </c>
      <c r="B639" s="49" t="s">
        <v>387</v>
      </c>
      <c r="C639" s="51" t="s">
        <v>1593</v>
      </c>
      <c r="D639" s="51" t="s">
        <v>457</v>
      </c>
      <c r="E639" s="55">
        <v>0</v>
      </c>
      <c r="F639" s="51" t="s">
        <v>1066</v>
      </c>
      <c r="G639" s="52">
        <v>0.7</v>
      </c>
      <c r="H639" s="51"/>
      <c r="I639" s="51"/>
      <c r="J639" s="51" t="s">
        <v>446</v>
      </c>
      <c r="K639" s="53"/>
      <c r="L639" s="54" t="s">
        <v>446</v>
      </c>
      <c r="M639" s="53"/>
      <c r="N639" s="49" t="s">
        <v>446</v>
      </c>
      <c r="O639" s="53"/>
      <c r="P639" s="53"/>
    </row>
    <row r="640" spans="1:16" ht="12.75" customHeight="1">
      <c r="A640" s="49" t="s">
        <v>997</v>
      </c>
      <c r="B640" s="49" t="s">
        <v>387</v>
      </c>
      <c r="C640" s="51" t="s">
        <v>1594</v>
      </c>
      <c r="D640" s="51" t="s">
        <v>457</v>
      </c>
      <c r="E640" s="55">
        <v>0</v>
      </c>
      <c r="F640" s="51" t="s">
        <v>1066</v>
      </c>
      <c r="G640" s="52">
        <v>0.72</v>
      </c>
      <c r="H640" s="51"/>
      <c r="I640" s="51"/>
      <c r="J640" s="51" t="s">
        <v>446</v>
      </c>
      <c r="K640" s="53"/>
      <c r="L640" s="54" t="s">
        <v>446</v>
      </c>
      <c r="M640" s="53"/>
      <c r="N640" s="49" t="s">
        <v>446</v>
      </c>
      <c r="O640" s="53"/>
      <c r="P640" s="53"/>
    </row>
    <row r="641" spans="1:16" ht="12.75" customHeight="1">
      <c r="A641" s="49" t="s">
        <v>997</v>
      </c>
      <c r="B641" s="49" t="s">
        <v>387</v>
      </c>
      <c r="C641" s="51" t="s">
        <v>1595</v>
      </c>
      <c r="D641" s="51" t="s">
        <v>457</v>
      </c>
      <c r="E641" s="55">
        <v>0</v>
      </c>
      <c r="F641" s="51" t="s">
        <v>1066</v>
      </c>
      <c r="G641" s="52">
        <v>0.7</v>
      </c>
      <c r="H641" s="51"/>
      <c r="I641" s="51"/>
      <c r="J641" s="51" t="s">
        <v>446</v>
      </c>
      <c r="K641" s="53"/>
      <c r="L641" s="54" t="s">
        <v>446</v>
      </c>
      <c r="M641" s="53"/>
      <c r="N641" s="49" t="s">
        <v>446</v>
      </c>
      <c r="O641" s="53"/>
      <c r="P641" s="53"/>
    </row>
    <row r="642" spans="1:16" ht="12.75" customHeight="1">
      <c r="A642" s="49" t="s">
        <v>997</v>
      </c>
      <c r="B642" s="49" t="s">
        <v>387</v>
      </c>
      <c r="C642" s="51" t="s">
        <v>1596</v>
      </c>
      <c r="D642" s="51" t="s">
        <v>457</v>
      </c>
      <c r="E642" s="55">
        <v>0</v>
      </c>
      <c r="F642" s="51" t="s">
        <v>1066</v>
      </c>
      <c r="G642" s="52">
        <v>0.71</v>
      </c>
      <c r="H642" s="51"/>
      <c r="I642" s="51"/>
      <c r="J642" s="51" t="s">
        <v>446</v>
      </c>
      <c r="K642" s="53"/>
      <c r="L642" s="54" t="s">
        <v>446</v>
      </c>
      <c r="M642" s="53"/>
      <c r="N642" s="49" t="s">
        <v>446</v>
      </c>
      <c r="O642" s="53"/>
      <c r="P642" s="53"/>
    </row>
    <row r="643" spans="1:16" ht="12.75" customHeight="1">
      <c r="A643" s="49" t="s">
        <v>997</v>
      </c>
      <c r="B643" s="49" t="s">
        <v>387</v>
      </c>
      <c r="C643" s="51" t="s">
        <v>1597</v>
      </c>
      <c r="D643" s="51" t="s">
        <v>457</v>
      </c>
      <c r="E643" s="55">
        <v>0</v>
      </c>
      <c r="F643" s="51" t="s">
        <v>1066</v>
      </c>
      <c r="G643" s="52">
        <v>0.74</v>
      </c>
      <c r="H643" s="51"/>
      <c r="I643" s="51"/>
      <c r="J643" s="51" t="s">
        <v>446</v>
      </c>
      <c r="K643" s="53"/>
      <c r="L643" s="54" t="s">
        <v>446</v>
      </c>
      <c r="M643" s="53"/>
      <c r="N643" s="49" t="s">
        <v>446</v>
      </c>
      <c r="O643" s="53"/>
      <c r="P643" s="53"/>
    </row>
    <row r="644" spans="1:16" ht="12.75" customHeight="1">
      <c r="A644" s="49" t="s">
        <v>997</v>
      </c>
      <c r="B644" s="49" t="s">
        <v>387</v>
      </c>
      <c r="C644" s="51" t="s">
        <v>1598</v>
      </c>
      <c r="D644" s="51" t="s">
        <v>457</v>
      </c>
      <c r="E644" s="55">
        <v>0</v>
      </c>
      <c r="F644" s="51" t="s">
        <v>1066</v>
      </c>
      <c r="G644" s="52">
        <v>0.72</v>
      </c>
      <c r="H644" s="51"/>
      <c r="I644" s="51"/>
      <c r="J644" s="51" t="s">
        <v>446</v>
      </c>
      <c r="K644" s="53"/>
      <c r="L644" s="54" t="s">
        <v>446</v>
      </c>
      <c r="M644" s="53"/>
      <c r="N644" s="49" t="s">
        <v>446</v>
      </c>
      <c r="O644" s="53"/>
      <c r="P644" s="53"/>
    </row>
    <row r="645" spans="1:16" ht="12.75" customHeight="1">
      <c r="A645" s="49" t="s">
        <v>997</v>
      </c>
      <c r="B645" s="49" t="s">
        <v>387</v>
      </c>
      <c r="C645" s="51" t="s">
        <v>1599</v>
      </c>
      <c r="D645" s="51" t="s">
        <v>457</v>
      </c>
      <c r="E645" s="55">
        <v>0</v>
      </c>
      <c r="F645" s="51" t="s">
        <v>1066</v>
      </c>
      <c r="G645" s="52">
        <v>0.73</v>
      </c>
      <c r="H645" s="51"/>
      <c r="I645" s="51"/>
      <c r="J645" s="51" t="s">
        <v>446</v>
      </c>
      <c r="K645" s="53"/>
      <c r="L645" s="54" t="s">
        <v>446</v>
      </c>
      <c r="M645" s="53"/>
      <c r="N645" s="49" t="s">
        <v>446</v>
      </c>
      <c r="O645" s="53"/>
      <c r="P645" s="53"/>
    </row>
    <row r="646" spans="1:16" ht="12.75" customHeight="1">
      <c r="A646" s="49" t="s">
        <v>997</v>
      </c>
      <c r="B646" s="49" t="s">
        <v>387</v>
      </c>
      <c r="C646" s="51" t="s">
        <v>1600</v>
      </c>
      <c r="D646" s="51" t="s">
        <v>457</v>
      </c>
      <c r="E646" s="55">
        <v>0</v>
      </c>
      <c r="F646" s="51" t="s">
        <v>1066</v>
      </c>
      <c r="G646" s="52">
        <v>0.75</v>
      </c>
      <c r="H646" s="51"/>
      <c r="I646" s="51"/>
      <c r="J646" s="51" t="s">
        <v>446</v>
      </c>
      <c r="K646" s="53"/>
      <c r="L646" s="54" t="s">
        <v>446</v>
      </c>
      <c r="M646" s="53"/>
      <c r="N646" s="49" t="s">
        <v>446</v>
      </c>
      <c r="O646" s="53"/>
      <c r="P646" s="53"/>
    </row>
    <row r="647" spans="1:16" ht="12.75" customHeight="1">
      <c r="A647" s="49" t="s">
        <v>997</v>
      </c>
      <c r="B647" s="49" t="s">
        <v>387</v>
      </c>
      <c r="C647" s="51" t="s">
        <v>1601</v>
      </c>
      <c r="D647" s="51" t="s">
        <v>457</v>
      </c>
      <c r="E647" s="55">
        <v>0</v>
      </c>
      <c r="F647" s="51" t="s">
        <v>1066</v>
      </c>
      <c r="G647" s="52">
        <v>0.74</v>
      </c>
      <c r="H647" s="51"/>
      <c r="I647" s="51"/>
      <c r="J647" s="51" t="s">
        <v>446</v>
      </c>
      <c r="K647" s="53"/>
      <c r="L647" s="54" t="s">
        <v>446</v>
      </c>
      <c r="M647" s="53"/>
      <c r="N647" s="49" t="s">
        <v>446</v>
      </c>
      <c r="O647" s="53"/>
      <c r="P647" s="53"/>
    </row>
    <row r="648" spans="1:16" ht="12.75" customHeight="1">
      <c r="A648" s="49" t="s">
        <v>997</v>
      </c>
      <c r="B648" s="49" t="s">
        <v>387</v>
      </c>
      <c r="C648" s="51" t="s">
        <v>1602</v>
      </c>
      <c r="D648" s="51" t="s">
        <v>457</v>
      </c>
      <c r="E648" s="55">
        <v>0</v>
      </c>
      <c r="F648" s="51" t="s">
        <v>1066</v>
      </c>
      <c r="G648" s="52">
        <v>0.68</v>
      </c>
      <c r="H648" s="51"/>
      <c r="I648" s="51"/>
      <c r="J648" s="51" t="s">
        <v>446</v>
      </c>
      <c r="K648" s="53"/>
      <c r="L648" s="54" t="s">
        <v>446</v>
      </c>
      <c r="M648" s="53"/>
      <c r="N648" s="49" t="s">
        <v>446</v>
      </c>
      <c r="O648" s="53"/>
      <c r="P648" s="53"/>
    </row>
    <row r="649" spans="1:16" ht="12.75" customHeight="1">
      <c r="A649" s="49" t="s">
        <v>997</v>
      </c>
      <c r="B649" s="49" t="s">
        <v>387</v>
      </c>
      <c r="C649" s="51" t="s">
        <v>1603</v>
      </c>
      <c r="D649" s="51" t="s">
        <v>457</v>
      </c>
      <c r="E649" s="55">
        <v>0</v>
      </c>
      <c r="F649" s="51" t="s">
        <v>1066</v>
      </c>
      <c r="G649" s="52">
        <v>0.76</v>
      </c>
      <c r="H649" s="51"/>
      <c r="I649" s="51"/>
      <c r="J649" s="51" t="s">
        <v>446</v>
      </c>
      <c r="K649" s="53"/>
      <c r="L649" s="49" t="s">
        <v>446</v>
      </c>
      <c r="M649" s="53"/>
      <c r="N649" s="49" t="s">
        <v>446</v>
      </c>
      <c r="O649" s="53"/>
      <c r="P649" s="53"/>
    </row>
    <row r="650" spans="1:16" ht="12.75" customHeight="1">
      <c r="A650" s="49" t="s">
        <v>997</v>
      </c>
      <c r="B650" s="49" t="s">
        <v>387</v>
      </c>
      <c r="C650" s="51" t="s">
        <v>1604</v>
      </c>
      <c r="D650" s="51" t="s">
        <v>457</v>
      </c>
      <c r="E650" s="55">
        <v>0</v>
      </c>
      <c r="F650" s="51" t="s">
        <v>1066</v>
      </c>
      <c r="G650" s="52">
        <v>0.69</v>
      </c>
      <c r="H650" s="51"/>
      <c r="I650" s="51"/>
      <c r="J650" s="51" t="s">
        <v>446</v>
      </c>
      <c r="K650" s="53"/>
      <c r="L650" s="49" t="s">
        <v>446</v>
      </c>
      <c r="M650" s="53"/>
      <c r="N650" s="49" t="s">
        <v>446</v>
      </c>
      <c r="O650" s="53"/>
      <c r="P650" s="53"/>
    </row>
    <row r="651" spans="1:16" ht="12.75" customHeight="1">
      <c r="A651" s="49" t="s">
        <v>997</v>
      </c>
      <c r="B651" s="49" t="s">
        <v>387</v>
      </c>
      <c r="C651" s="51" t="s">
        <v>1605</v>
      </c>
      <c r="D651" s="51" t="s">
        <v>457</v>
      </c>
      <c r="E651" s="55">
        <v>0</v>
      </c>
      <c r="F651" s="51" t="s">
        <v>1066</v>
      </c>
      <c r="G651" s="52">
        <v>0.74</v>
      </c>
      <c r="H651" s="51"/>
      <c r="I651" s="51"/>
      <c r="J651" s="51" t="s">
        <v>446</v>
      </c>
      <c r="K651" s="53"/>
      <c r="L651" s="49" t="s">
        <v>446</v>
      </c>
      <c r="M651" s="53"/>
      <c r="N651" s="49" t="s">
        <v>446</v>
      </c>
      <c r="O651" s="53"/>
      <c r="P651" s="53"/>
    </row>
    <row r="652" spans="1:16" ht="12.75" customHeight="1">
      <c r="A652" s="49" t="s">
        <v>997</v>
      </c>
      <c r="B652" s="49" t="s">
        <v>387</v>
      </c>
      <c r="C652" s="51" t="s">
        <v>1606</v>
      </c>
      <c r="D652" s="51" t="s">
        <v>457</v>
      </c>
      <c r="E652" s="55">
        <v>0</v>
      </c>
      <c r="F652" s="51" t="s">
        <v>1066</v>
      </c>
      <c r="G652" s="52">
        <v>0.78</v>
      </c>
      <c r="H652" s="51"/>
      <c r="I652" s="51"/>
      <c r="J652" s="51" t="s">
        <v>446</v>
      </c>
      <c r="K652" s="53"/>
      <c r="L652" s="49" t="s">
        <v>446</v>
      </c>
      <c r="M652" s="53"/>
      <c r="N652" s="49" t="s">
        <v>446</v>
      </c>
      <c r="O652" s="53"/>
      <c r="P652" s="53"/>
    </row>
    <row r="653" spans="1:16" ht="12.75" customHeight="1">
      <c r="A653" s="49" t="s">
        <v>997</v>
      </c>
      <c r="B653" s="49" t="s">
        <v>387</v>
      </c>
      <c r="C653" s="51" t="s">
        <v>1607</v>
      </c>
      <c r="D653" s="51" t="s">
        <v>457</v>
      </c>
      <c r="E653" s="55">
        <v>0.01</v>
      </c>
      <c r="F653" s="51" t="s">
        <v>1066</v>
      </c>
      <c r="G653" s="52">
        <v>0.79</v>
      </c>
      <c r="H653" s="51"/>
      <c r="I653" s="51"/>
      <c r="J653" s="51" t="s">
        <v>446</v>
      </c>
      <c r="K653" s="53"/>
      <c r="L653" s="49" t="s">
        <v>446</v>
      </c>
      <c r="M653" s="53"/>
      <c r="N653" s="49" t="s">
        <v>446</v>
      </c>
      <c r="O653" s="53"/>
      <c r="P653" s="53"/>
    </row>
    <row r="654" spans="1:16" ht="12.75" customHeight="1">
      <c r="A654" s="49" t="s">
        <v>997</v>
      </c>
      <c r="B654" s="49" t="s">
        <v>387</v>
      </c>
      <c r="C654" s="51" t="s">
        <v>1608</v>
      </c>
      <c r="D654" s="51" t="s">
        <v>457</v>
      </c>
      <c r="E654" s="55">
        <v>0.01</v>
      </c>
      <c r="F654" s="51" t="s">
        <v>1066</v>
      </c>
      <c r="G654" s="52">
        <v>0.64</v>
      </c>
      <c r="H654" s="51"/>
      <c r="I654" s="51"/>
      <c r="J654" s="51" t="s">
        <v>446</v>
      </c>
      <c r="K654" s="53"/>
      <c r="L654" s="49" t="s">
        <v>445</v>
      </c>
      <c r="M654" s="53"/>
      <c r="N654" s="49" t="s">
        <v>446</v>
      </c>
      <c r="O654" s="53"/>
      <c r="P654" s="53"/>
    </row>
    <row r="655" spans="1:16" ht="12.75" customHeight="1">
      <c r="A655" s="49" t="s">
        <v>997</v>
      </c>
      <c r="B655" s="49" t="s">
        <v>387</v>
      </c>
      <c r="C655" s="51" t="s">
        <v>1609</v>
      </c>
      <c r="D655" s="51" t="s">
        <v>457</v>
      </c>
      <c r="E655" s="55">
        <v>0.01</v>
      </c>
      <c r="F655" s="51" t="s">
        <v>1066</v>
      </c>
      <c r="G655" s="52">
        <v>0.63</v>
      </c>
      <c r="H655" s="51"/>
      <c r="I655" s="51"/>
      <c r="J655" s="51" t="s">
        <v>446</v>
      </c>
      <c r="K655" s="53"/>
      <c r="L655" s="49" t="s">
        <v>445</v>
      </c>
      <c r="M655" s="53"/>
      <c r="N655" s="49" t="s">
        <v>446</v>
      </c>
      <c r="O655" s="53"/>
      <c r="P655" s="53"/>
    </row>
    <row r="656" spans="1:16" ht="12.75" customHeight="1">
      <c r="A656" s="49" t="s">
        <v>997</v>
      </c>
      <c r="B656" s="49" t="s">
        <v>387</v>
      </c>
      <c r="C656" s="51" t="s">
        <v>1610</v>
      </c>
      <c r="D656" s="51" t="s">
        <v>457</v>
      </c>
      <c r="E656" s="55">
        <v>0.01</v>
      </c>
      <c r="F656" s="51" t="s">
        <v>1066</v>
      </c>
      <c r="G656" s="52">
        <v>0.57999999999999996</v>
      </c>
      <c r="H656" s="51"/>
      <c r="I656" s="51"/>
      <c r="J656" s="51" t="s">
        <v>446</v>
      </c>
      <c r="K656" s="53"/>
      <c r="L656" s="49" t="s">
        <v>445</v>
      </c>
      <c r="M656" s="53"/>
      <c r="N656" s="49" t="s">
        <v>446</v>
      </c>
      <c r="O656" s="53"/>
      <c r="P656" s="53"/>
    </row>
    <row r="657" spans="1:16" ht="12.75" customHeight="1">
      <c r="A657" s="49" t="s">
        <v>997</v>
      </c>
      <c r="B657" s="49" t="s">
        <v>387</v>
      </c>
      <c r="C657" s="51" t="s">
        <v>1611</v>
      </c>
      <c r="D657" s="51" t="s">
        <v>457</v>
      </c>
      <c r="E657" s="55">
        <v>0.01</v>
      </c>
      <c r="F657" s="51" t="s">
        <v>1066</v>
      </c>
      <c r="G657" s="52">
        <v>0.61</v>
      </c>
      <c r="H657" s="51"/>
      <c r="I657" s="51"/>
      <c r="J657" s="51" t="s">
        <v>446</v>
      </c>
      <c r="K657" s="53"/>
      <c r="L657" s="49" t="s">
        <v>445</v>
      </c>
      <c r="M657" s="53"/>
      <c r="N657" s="49" t="s">
        <v>446</v>
      </c>
      <c r="O657" s="53"/>
      <c r="P657" s="53"/>
    </row>
    <row r="658" spans="1:16" ht="12.75" customHeight="1">
      <c r="A658" s="49" t="s">
        <v>997</v>
      </c>
      <c r="B658" s="49" t="s">
        <v>387</v>
      </c>
      <c r="C658" s="51" t="s">
        <v>1612</v>
      </c>
      <c r="D658" s="51" t="s">
        <v>457</v>
      </c>
      <c r="E658" s="55">
        <v>0</v>
      </c>
      <c r="F658" s="51" t="s">
        <v>1066</v>
      </c>
      <c r="G658" s="52">
        <v>0.74</v>
      </c>
      <c r="H658" s="51"/>
      <c r="I658" s="51"/>
      <c r="J658" s="51" t="s">
        <v>446</v>
      </c>
      <c r="K658" s="53"/>
      <c r="L658" s="49" t="s">
        <v>446</v>
      </c>
      <c r="M658" s="53"/>
      <c r="N658" s="49" t="s">
        <v>446</v>
      </c>
      <c r="O658" s="53"/>
      <c r="P658" s="53"/>
    </row>
    <row r="659" spans="1:16" ht="12.75" customHeight="1">
      <c r="A659" s="49" t="s">
        <v>997</v>
      </c>
      <c r="B659" s="49" t="s">
        <v>387</v>
      </c>
      <c r="C659" s="51" t="s">
        <v>1613</v>
      </c>
      <c r="D659" s="51" t="s">
        <v>457</v>
      </c>
      <c r="E659" s="55">
        <v>0.01</v>
      </c>
      <c r="F659" s="51" t="s">
        <v>1066</v>
      </c>
      <c r="G659" s="52">
        <v>0.72</v>
      </c>
      <c r="H659" s="51"/>
      <c r="I659" s="51"/>
      <c r="J659" s="51" t="s">
        <v>446</v>
      </c>
      <c r="K659" s="53"/>
      <c r="L659" s="49" t="s">
        <v>446</v>
      </c>
      <c r="M659" s="53"/>
      <c r="N659" s="49" t="s">
        <v>446</v>
      </c>
      <c r="O659" s="53"/>
      <c r="P659" s="53"/>
    </row>
    <row r="660" spans="1:16" ht="12.75" customHeight="1">
      <c r="A660" s="49" t="s">
        <v>997</v>
      </c>
      <c r="B660" s="49" t="s">
        <v>387</v>
      </c>
      <c r="C660" s="51" t="s">
        <v>1614</v>
      </c>
      <c r="D660" s="51" t="s">
        <v>457</v>
      </c>
      <c r="E660" s="55">
        <v>0.01</v>
      </c>
      <c r="F660" s="51" t="s">
        <v>1066</v>
      </c>
      <c r="G660" s="52">
        <v>0.67</v>
      </c>
      <c r="H660" s="51"/>
      <c r="I660" s="51"/>
      <c r="J660" s="51" t="s">
        <v>446</v>
      </c>
      <c r="K660" s="53"/>
      <c r="L660" s="49" t="s">
        <v>446</v>
      </c>
      <c r="M660" s="53"/>
      <c r="N660" s="49" t="s">
        <v>446</v>
      </c>
      <c r="O660" s="53"/>
      <c r="P660" s="53"/>
    </row>
    <row r="661" spans="1:16" ht="12.75" customHeight="1">
      <c r="A661" s="49" t="s">
        <v>997</v>
      </c>
      <c r="B661" s="56" t="s">
        <v>387</v>
      </c>
      <c r="C661" s="39" t="s">
        <v>1615</v>
      </c>
      <c r="D661" s="51" t="s">
        <v>457</v>
      </c>
      <c r="E661" s="55">
        <v>0.01</v>
      </c>
      <c r="F661" s="51" t="s">
        <v>1066</v>
      </c>
      <c r="G661" s="52">
        <v>0.66</v>
      </c>
      <c r="H661" s="51"/>
      <c r="I661" s="51"/>
      <c r="J661" s="60" t="s">
        <v>446</v>
      </c>
      <c r="K661" s="58"/>
      <c r="L661" s="56" t="s">
        <v>446</v>
      </c>
      <c r="M661" s="58"/>
      <c r="N661" s="56" t="s">
        <v>446</v>
      </c>
      <c r="O661" s="58"/>
      <c r="P661" s="58"/>
    </row>
    <row r="662" spans="1:16" ht="12.75" customHeight="1">
      <c r="A662" s="49" t="s">
        <v>997</v>
      </c>
      <c r="B662" s="49" t="s">
        <v>387</v>
      </c>
      <c r="C662" s="51" t="s">
        <v>1616</v>
      </c>
      <c r="D662" s="51" t="s">
        <v>457</v>
      </c>
      <c r="E662" s="55">
        <v>0.01</v>
      </c>
      <c r="F662" s="51" t="s">
        <v>1066</v>
      </c>
      <c r="G662" s="52">
        <v>0.69</v>
      </c>
      <c r="H662" s="51"/>
      <c r="I662" s="51"/>
      <c r="J662" s="51" t="s">
        <v>446</v>
      </c>
      <c r="K662" s="53"/>
      <c r="L662" s="49" t="s">
        <v>446</v>
      </c>
      <c r="M662" s="53"/>
      <c r="N662" s="49" t="s">
        <v>446</v>
      </c>
      <c r="O662" s="53"/>
      <c r="P662" s="53"/>
    </row>
    <row r="663" spans="1:16" ht="12.75" customHeight="1">
      <c r="A663" s="49" t="s">
        <v>997</v>
      </c>
      <c r="B663" s="56" t="s">
        <v>387</v>
      </c>
      <c r="C663" s="39" t="s">
        <v>1617</v>
      </c>
      <c r="D663" s="51" t="s">
        <v>457</v>
      </c>
      <c r="E663" s="55">
        <v>0.01</v>
      </c>
      <c r="F663" s="51" t="s">
        <v>1066</v>
      </c>
      <c r="G663" s="52">
        <v>0.66</v>
      </c>
      <c r="H663" s="51"/>
      <c r="I663" s="51"/>
      <c r="J663" s="60" t="s">
        <v>446</v>
      </c>
      <c r="K663" s="58"/>
      <c r="L663" s="56" t="s">
        <v>446</v>
      </c>
      <c r="M663" s="58"/>
      <c r="N663" s="56" t="s">
        <v>446</v>
      </c>
      <c r="O663" s="58"/>
      <c r="P663" s="58"/>
    </row>
    <row r="664" spans="1:16" ht="12.75" customHeight="1">
      <c r="A664" s="49" t="s">
        <v>997</v>
      </c>
      <c r="B664" s="49" t="s">
        <v>387</v>
      </c>
      <c r="C664" s="51" t="s">
        <v>1618</v>
      </c>
      <c r="D664" s="51" t="s">
        <v>457</v>
      </c>
      <c r="E664" s="55">
        <v>0.01</v>
      </c>
      <c r="F664" s="51" t="s">
        <v>1066</v>
      </c>
      <c r="G664" s="52">
        <v>0.63</v>
      </c>
      <c r="H664" s="51"/>
      <c r="I664" s="51"/>
      <c r="J664" s="51" t="s">
        <v>446</v>
      </c>
      <c r="K664" s="53"/>
      <c r="L664" s="49" t="s">
        <v>445</v>
      </c>
      <c r="M664" s="53"/>
      <c r="N664" s="49" t="s">
        <v>446</v>
      </c>
      <c r="O664" s="53"/>
      <c r="P664" s="53"/>
    </row>
    <row r="665" spans="1:16" ht="12.75" customHeight="1">
      <c r="A665" s="49" t="s">
        <v>997</v>
      </c>
      <c r="B665" s="49" t="s">
        <v>387</v>
      </c>
      <c r="C665" s="51" t="s">
        <v>1619</v>
      </c>
      <c r="D665" s="51" t="s">
        <v>457</v>
      </c>
      <c r="E665" s="55">
        <v>0.01</v>
      </c>
      <c r="F665" s="51" t="s">
        <v>1066</v>
      </c>
      <c r="G665" s="52">
        <v>0.63</v>
      </c>
      <c r="H665" s="51"/>
      <c r="I665" s="51"/>
      <c r="J665" s="51" t="s">
        <v>446</v>
      </c>
      <c r="K665" s="53"/>
      <c r="L665" s="49" t="s">
        <v>445</v>
      </c>
      <c r="M665" s="53"/>
      <c r="N665" s="49" t="s">
        <v>446</v>
      </c>
      <c r="O665" s="53"/>
      <c r="P665" s="53"/>
    </row>
    <row r="666" spans="1:16" ht="12.75" customHeight="1">
      <c r="A666" s="49" t="s">
        <v>997</v>
      </c>
      <c r="B666" s="49" t="s">
        <v>387</v>
      </c>
      <c r="C666" s="51" t="s">
        <v>1620</v>
      </c>
      <c r="D666" s="51" t="s">
        <v>457</v>
      </c>
      <c r="E666" s="55">
        <v>0</v>
      </c>
      <c r="F666" s="51" t="s">
        <v>1066</v>
      </c>
      <c r="G666" s="52">
        <v>0.73</v>
      </c>
      <c r="H666" s="51"/>
      <c r="I666" s="51"/>
      <c r="J666" s="51" t="s">
        <v>446</v>
      </c>
      <c r="K666" s="53"/>
      <c r="L666" s="49" t="s">
        <v>446</v>
      </c>
      <c r="M666" s="53"/>
      <c r="N666" s="49" t="s">
        <v>446</v>
      </c>
      <c r="O666" s="53"/>
      <c r="P666" s="53"/>
    </row>
    <row r="667" spans="1:16" ht="12.75" customHeight="1">
      <c r="A667" s="49" t="s">
        <v>997</v>
      </c>
      <c r="B667" s="49" t="s">
        <v>387</v>
      </c>
      <c r="C667" s="51" t="s">
        <v>1621</v>
      </c>
      <c r="D667" s="51" t="s">
        <v>442</v>
      </c>
      <c r="E667" s="55">
        <v>0</v>
      </c>
      <c r="F667" s="51" t="s">
        <v>1066</v>
      </c>
      <c r="G667" s="52">
        <v>0.42</v>
      </c>
      <c r="H667" s="51" t="s">
        <v>1099</v>
      </c>
      <c r="I667" s="52">
        <v>0.28999999999999998</v>
      </c>
      <c r="J667" s="51" t="s">
        <v>446</v>
      </c>
      <c r="K667" s="53"/>
      <c r="L667" s="49" t="s">
        <v>445</v>
      </c>
      <c r="M667" s="53"/>
      <c r="N667" s="49" t="s">
        <v>446</v>
      </c>
      <c r="O667" s="53"/>
      <c r="P667" s="53"/>
    </row>
    <row r="668" spans="1:16" ht="12.75" customHeight="1">
      <c r="A668" s="49" t="s">
        <v>997</v>
      </c>
      <c r="B668" s="49" t="s">
        <v>387</v>
      </c>
      <c r="C668" s="51" t="s">
        <v>1622</v>
      </c>
      <c r="D668" s="51" t="s">
        <v>442</v>
      </c>
      <c r="E668" s="55">
        <v>0</v>
      </c>
      <c r="F668" s="51" t="s">
        <v>1066</v>
      </c>
      <c r="G668" s="52">
        <v>0.56000000000000005</v>
      </c>
      <c r="H668" s="51" t="s">
        <v>1099</v>
      </c>
      <c r="I668" s="52">
        <v>0.27</v>
      </c>
      <c r="J668" s="51" t="s">
        <v>446</v>
      </c>
      <c r="K668" s="53"/>
      <c r="L668" s="49" t="s">
        <v>446</v>
      </c>
      <c r="M668" s="53"/>
      <c r="N668" s="49" t="s">
        <v>446</v>
      </c>
      <c r="O668" s="53"/>
      <c r="P668" s="53"/>
    </row>
    <row r="669" spans="1:16" ht="12.75" customHeight="1">
      <c r="A669" s="49" t="s">
        <v>997</v>
      </c>
      <c r="B669" s="49" t="s">
        <v>387</v>
      </c>
      <c r="C669" s="51" t="s">
        <v>1623</v>
      </c>
      <c r="D669" s="51" t="s">
        <v>442</v>
      </c>
      <c r="E669" s="55">
        <v>0</v>
      </c>
      <c r="F669" s="51" t="s">
        <v>1066</v>
      </c>
      <c r="G669" s="52">
        <v>0.19</v>
      </c>
      <c r="H669" s="51" t="s">
        <v>1099</v>
      </c>
      <c r="I669" s="52">
        <v>0.23</v>
      </c>
      <c r="J669" s="51" t="s">
        <v>446</v>
      </c>
      <c r="K669" s="53"/>
      <c r="L669" s="49" t="s">
        <v>445</v>
      </c>
      <c r="M669" s="53"/>
      <c r="N669" s="49" t="s">
        <v>446</v>
      </c>
      <c r="O669" s="53"/>
      <c r="P669" s="53"/>
    </row>
    <row r="670" spans="1:16" ht="12.75" customHeight="1">
      <c r="A670" s="49" t="s">
        <v>997</v>
      </c>
      <c r="B670" s="49" t="s">
        <v>387</v>
      </c>
      <c r="C670" s="51" t="s">
        <v>1624</v>
      </c>
      <c r="D670" s="54" t="s">
        <v>457</v>
      </c>
      <c r="E670" s="55">
        <v>0</v>
      </c>
      <c r="F670" s="51" t="s">
        <v>1066</v>
      </c>
      <c r="G670" s="52">
        <v>0.78</v>
      </c>
      <c r="H670" s="51"/>
      <c r="I670" s="51"/>
      <c r="J670" s="51" t="s">
        <v>446</v>
      </c>
      <c r="K670" s="53"/>
      <c r="L670" s="49" t="s">
        <v>446</v>
      </c>
      <c r="M670" s="53"/>
      <c r="N670" s="49" t="s">
        <v>446</v>
      </c>
      <c r="O670" s="53"/>
      <c r="P670" s="53"/>
    </row>
    <row r="671" spans="1:16" ht="12.75" customHeight="1">
      <c r="A671" s="49" t="s">
        <v>997</v>
      </c>
      <c r="B671" s="49" t="s">
        <v>387</v>
      </c>
      <c r="C671" s="53"/>
      <c r="D671" s="53"/>
      <c r="E671" s="53"/>
      <c r="F671" s="51"/>
      <c r="G671" s="51"/>
      <c r="H671" s="51"/>
      <c r="I671" s="51"/>
      <c r="J671" s="53"/>
      <c r="K671" s="53"/>
      <c r="L671" s="53"/>
      <c r="M671" s="53"/>
      <c r="N671" s="53"/>
      <c r="O671" s="53"/>
      <c r="P671" s="53"/>
    </row>
    <row r="672" spans="1:16" ht="12.75" customHeight="1">
      <c r="A672" s="49" t="s">
        <v>997</v>
      </c>
      <c r="B672" s="49" t="s">
        <v>387</v>
      </c>
      <c r="C672" s="53"/>
      <c r="D672" s="53"/>
      <c r="E672" s="53"/>
      <c r="F672" s="51"/>
      <c r="G672" s="51"/>
      <c r="H672" s="51"/>
      <c r="I672" s="51"/>
      <c r="J672" s="53"/>
      <c r="K672" s="53"/>
      <c r="L672" s="53"/>
      <c r="M672" s="53"/>
      <c r="N672" s="53"/>
      <c r="O672" s="53"/>
      <c r="P672" s="53"/>
    </row>
    <row r="673" spans="1:16" ht="12.75" customHeight="1">
      <c r="A673" s="49" t="s">
        <v>997</v>
      </c>
      <c r="B673" s="49" t="s">
        <v>387</v>
      </c>
      <c r="C673" s="53"/>
      <c r="D673" s="53"/>
      <c r="E673" s="53"/>
      <c r="F673" s="51"/>
      <c r="G673" s="51"/>
      <c r="H673" s="51"/>
      <c r="I673" s="51"/>
      <c r="J673" s="53"/>
      <c r="K673" s="53"/>
      <c r="L673" s="53"/>
      <c r="M673" s="53"/>
      <c r="N673" s="53"/>
      <c r="O673" s="53"/>
      <c r="P673" s="53"/>
    </row>
    <row r="674" spans="1:16" ht="12.75" customHeight="1">
      <c r="A674" s="49" t="s">
        <v>997</v>
      </c>
      <c r="B674" s="49" t="s">
        <v>387</v>
      </c>
      <c r="C674" s="53"/>
      <c r="D674" s="53"/>
      <c r="E674" s="53"/>
      <c r="F674" s="51"/>
      <c r="G674" s="51"/>
      <c r="H674" s="51"/>
      <c r="I674" s="51"/>
      <c r="J674" s="53"/>
      <c r="K674" s="53"/>
      <c r="L674" s="53"/>
      <c r="M674" s="53"/>
      <c r="N674" s="53"/>
      <c r="O674" s="53"/>
      <c r="P674" s="53"/>
    </row>
    <row r="675" spans="1:16" ht="12.75" customHeight="1">
      <c r="A675" s="49" t="s">
        <v>997</v>
      </c>
      <c r="B675" s="49" t="s">
        <v>387</v>
      </c>
      <c r="C675" s="53"/>
      <c r="D675" s="53"/>
      <c r="E675" s="53"/>
      <c r="F675" s="51"/>
      <c r="G675" s="51"/>
      <c r="H675" s="51"/>
      <c r="I675" s="51"/>
      <c r="J675" s="53"/>
      <c r="K675" s="53"/>
      <c r="L675" s="53"/>
      <c r="M675" s="53"/>
      <c r="N675" s="53"/>
      <c r="O675" s="53"/>
      <c r="P675" s="53"/>
    </row>
    <row r="676" spans="1:16" ht="12.75" customHeight="1">
      <c r="A676" s="49" t="s">
        <v>997</v>
      </c>
      <c r="B676" s="49" t="s">
        <v>387</v>
      </c>
      <c r="C676" s="53"/>
      <c r="D676" s="53"/>
      <c r="E676" s="53"/>
      <c r="F676" s="51"/>
      <c r="G676" s="51"/>
      <c r="H676" s="51"/>
      <c r="I676" s="51"/>
      <c r="J676" s="53"/>
      <c r="K676" s="53"/>
      <c r="L676" s="53"/>
      <c r="M676" s="53"/>
      <c r="N676" s="53"/>
      <c r="O676" s="53"/>
      <c r="P676" s="53"/>
    </row>
    <row r="677" spans="1:16" ht="12.75" customHeight="1">
      <c r="A677" s="49" t="s">
        <v>198</v>
      </c>
      <c r="B677" s="49" t="s">
        <v>198</v>
      </c>
      <c r="C677" s="49" t="s">
        <v>199</v>
      </c>
      <c r="D677" s="54" t="s">
        <v>442</v>
      </c>
      <c r="E677" s="55">
        <v>0.5</v>
      </c>
      <c r="F677" s="51" t="s">
        <v>908</v>
      </c>
      <c r="G677" s="52">
        <v>0.3</v>
      </c>
      <c r="H677" s="51"/>
      <c r="I677" s="51"/>
      <c r="J677" s="51" t="s">
        <v>525</v>
      </c>
      <c r="K677" s="53"/>
      <c r="L677" s="49" t="s">
        <v>538</v>
      </c>
      <c r="M677" s="53"/>
      <c r="N677" s="49" t="s">
        <v>538</v>
      </c>
      <c r="O677" s="53"/>
      <c r="P677" s="53"/>
    </row>
    <row r="678" spans="1:16" ht="12.75" customHeight="1">
      <c r="A678" s="49" t="s">
        <v>198</v>
      </c>
      <c r="B678" s="49" t="s">
        <v>198</v>
      </c>
      <c r="C678" s="49" t="s">
        <v>383</v>
      </c>
      <c r="D678" s="54" t="s">
        <v>457</v>
      </c>
      <c r="E678" s="53"/>
      <c r="F678" s="51"/>
      <c r="G678" s="51"/>
      <c r="H678" s="51"/>
      <c r="I678" s="51"/>
      <c r="J678" s="53"/>
      <c r="K678" s="53"/>
      <c r="L678" s="53"/>
      <c r="M678" s="53"/>
      <c r="N678" s="53"/>
      <c r="O678" s="53"/>
      <c r="P678" s="53"/>
    </row>
    <row r="679" spans="1:16" ht="12.75" customHeight="1">
      <c r="A679" s="49" t="s">
        <v>198</v>
      </c>
      <c r="B679" s="49" t="s">
        <v>198</v>
      </c>
      <c r="C679" s="49" t="s">
        <v>384</v>
      </c>
      <c r="D679" s="54" t="s">
        <v>442</v>
      </c>
      <c r="E679" s="53"/>
      <c r="F679" s="51"/>
      <c r="G679" s="51"/>
      <c r="H679" s="51"/>
      <c r="I679" s="51"/>
      <c r="J679" s="53"/>
      <c r="K679" s="53"/>
      <c r="L679" s="53"/>
      <c r="M679" s="53"/>
      <c r="N679" s="53"/>
      <c r="O679" s="53"/>
      <c r="P679" s="53"/>
    </row>
    <row r="680" spans="1:16" ht="12.75" customHeight="1">
      <c r="A680" s="49" t="s">
        <v>198</v>
      </c>
      <c r="B680" s="49" t="s">
        <v>198</v>
      </c>
      <c r="C680" s="49" t="s">
        <v>255</v>
      </c>
      <c r="D680" s="54" t="s">
        <v>457</v>
      </c>
      <c r="E680" s="55">
        <v>0.45</v>
      </c>
      <c r="F680" s="51" t="s">
        <v>908</v>
      </c>
      <c r="G680" s="52">
        <v>0.4</v>
      </c>
      <c r="H680" s="51"/>
      <c r="I680" s="51"/>
      <c r="J680" s="51" t="s">
        <v>525</v>
      </c>
      <c r="K680" s="53"/>
      <c r="L680" s="49" t="s">
        <v>538</v>
      </c>
      <c r="M680" s="53"/>
      <c r="N680" s="49" t="s">
        <v>538</v>
      </c>
      <c r="O680" s="53"/>
      <c r="P680" s="53"/>
    </row>
    <row r="681" spans="1:16" ht="12.75" customHeight="1">
      <c r="A681" s="49" t="s">
        <v>198</v>
      </c>
      <c r="B681" s="49" t="s">
        <v>198</v>
      </c>
      <c r="C681" s="49" t="s">
        <v>200</v>
      </c>
      <c r="D681" s="54" t="s">
        <v>457</v>
      </c>
      <c r="E681" s="55">
        <v>0.45</v>
      </c>
      <c r="F681" s="51" t="s">
        <v>908</v>
      </c>
      <c r="G681" s="52">
        <v>0.4</v>
      </c>
      <c r="H681" s="51"/>
      <c r="I681" s="51"/>
      <c r="J681" s="51" t="s">
        <v>525</v>
      </c>
      <c r="K681" s="53"/>
      <c r="L681" s="49" t="s">
        <v>538</v>
      </c>
      <c r="M681" s="53"/>
      <c r="N681" s="49" t="s">
        <v>538</v>
      </c>
      <c r="O681" s="53"/>
      <c r="P681" s="53"/>
    </row>
    <row r="682" spans="1:16" ht="12.75" customHeight="1">
      <c r="A682" s="49" t="s">
        <v>198</v>
      </c>
      <c r="B682" s="49" t="s">
        <v>198</v>
      </c>
      <c r="C682" s="49" t="s">
        <v>201</v>
      </c>
      <c r="D682" s="54" t="s">
        <v>442</v>
      </c>
      <c r="E682" s="55">
        <v>0.45</v>
      </c>
      <c r="F682" s="51" t="s">
        <v>908</v>
      </c>
      <c r="G682" s="52">
        <v>0.35</v>
      </c>
      <c r="H682" s="51"/>
      <c r="I682" s="51"/>
      <c r="J682" s="51" t="s">
        <v>525</v>
      </c>
      <c r="K682" s="53"/>
      <c r="L682" s="49" t="s">
        <v>538</v>
      </c>
      <c r="M682" s="53"/>
      <c r="N682" s="49" t="s">
        <v>538</v>
      </c>
      <c r="O682" s="53"/>
      <c r="P682" s="53"/>
    </row>
    <row r="683" spans="1:16" ht="12.75" customHeight="1">
      <c r="A683" s="49" t="s">
        <v>198</v>
      </c>
      <c r="B683" s="49" t="s">
        <v>60</v>
      </c>
      <c r="C683" s="68">
        <v>86</v>
      </c>
      <c r="D683" s="54" t="s">
        <v>457</v>
      </c>
      <c r="E683" s="53"/>
      <c r="F683" s="51"/>
      <c r="G683" s="51"/>
      <c r="H683" s="51"/>
      <c r="I683" s="51"/>
      <c r="J683" s="53"/>
      <c r="K683" s="53"/>
      <c r="L683" s="53"/>
      <c r="M683" s="53"/>
      <c r="N683" s="53"/>
      <c r="O683" s="53"/>
      <c r="P683" s="53"/>
    </row>
    <row r="684" spans="1:16" ht="12.75" customHeight="1">
      <c r="A684" s="49" t="s">
        <v>198</v>
      </c>
      <c r="B684" s="49" t="s">
        <v>198</v>
      </c>
      <c r="C684" s="49" t="s">
        <v>837</v>
      </c>
      <c r="D684" s="54" t="s">
        <v>457</v>
      </c>
      <c r="E684" s="55">
        <v>0</v>
      </c>
      <c r="F684" s="51" t="s">
        <v>908</v>
      </c>
      <c r="G684" s="52">
        <v>0.9</v>
      </c>
      <c r="H684" s="51"/>
      <c r="I684" s="51"/>
      <c r="J684" s="53"/>
      <c r="K684" s="53"/>
      <c r="L684" s="53"/>
      <c r="M684" s="53"/>
      <c r="N684" s="53"/>
      <c r="O684" s="53"/>
      <c r="P684" s="53"/>
    </row>
    <row r="685" spans="1:16" ht="12.75" customHeight="1">
      <c r="A685" s="49" t="s">
        <v>198</v>
      </c>
      <c r="B685" s="49" t="s">
        <v>198</v>
      </c>
      <c r="C685" s="49" t="s">
        <v>212</v>
      </c>
      <c r="D685" s="54" t="s">
        <v>442</v>
      </c>
      <c r="E685" s="55">
        <v>0</v>
      </c>
      <c r="F685" s="51" t="s">
        <v>908</v>
      </c>
      <c r="G685" s="52">
        <v>0.9</v>
      </c>
      <c r="H685" s="51"/>
      <c r="I685" s="51"/>
      <c r="J685" s="53"/>
      <c r="K685" s="53"/>
      <c r="L685" s="53"/>
      <c r="M685" s="53"/>
      <c r="N685" s="53"/>
      <c r="O685" s="53"/>
      <c r="P685" s="53"/>
    </row>
    <row r="686" spans="1:16" ht="12.75" customHeight="1">
      <c r="A686" s="49" t="s">
        <v>17</v>
      </c>
      <c r="B686" s="49" t="s">
        <v>17</v>
      </c>
      <c r="C686" s="49" t="s">
        <v>22</v>
      </c>
      <c r="D686" s="54" t="s">
        <v>457</v>
      </c>
      <c r="E686" s="53"/>
      <c r="F686" s="51"/>
      <c r="G686" s="51"/>
      <c r="H686" s="51"/>
      <c r="I686" s="51"/>
      <c r="J686" s="53"/>
      <c r="K686" s="53"/>
      <c r="L686" s="53"/>
      <c r="M686" s="53"/>
      <c r="N686" s="53"/>
      <c r="O686" s="53"/>
      <c r="P686" s="53"/>
    </row>
    <row r="687" spans="1:16" ht="12.75" customHeight="1">
      <c r="A687" s="49" t="s">
        <v>17</v>
      </c>
      <c r="B687" s="49" t="s">
        <v>17</v>
      </c>
      <c r="C687" s="49" t="s">
        <v>849</v>
      </c>
      <c r="D687" s="54" t="s">
        <v>442</v>
      </c>
      <c r="E687" s="53"/>
      <c r="F687" s="51"/>
      <c r="G687" s="51"/>
      <c r="H687" s="51"/>
      <c r="I687" s="51"/>
      <c r="J687" s="53"/>
      <c r="K687" s="53"/>
      <c r="L687" s="53"/>
      <c r="M687" s="53"/>
      <c r="N687" s="53"/>
      <c r="O687" s="53"/>
      <c r="P687" s="53"/>
    </row>
    <row r="688" spans="1:16" ht="12.75" customHeight="1">
      <c r="A688" s="49" t="s">
        <v>17</v>
      </c>
      <c r="B688" s="49" t="s">
        <v>17</v>
      </c>
      <c r="C688" s="51" t="s">
        <v>841</v>
      </c>
      <c r="D688" s="54" t="s">
        <v>457</v>
      </c>
      <c r="E688" s="53"/>
      <c r="F688" s="51"/>
      <c r="G688" s="51"/>
      <c r="H688" s="51"/>
      <c r="I688" s="51"/>
      <c r="J688" s="53"/>
      <c r="K688" s="53"/>
      <c r="L688" s="53"/>
      <c r="M688" s="53"/>
      <c r="N688" s="53"/>
      <c r="O688" s="53"/>
      <c r="P688" s="53"/>
    </row>
    <row r="689" spans="1:16" ht="12.75" customHeight="1">
      <c r="A689" s="49" t="s">
        <v>17</v>
      </c>
      <c r="B689" s="49" t="s">
        <v>17</v>
      </c>
      <c r="C689" s="49" t="s">
        <v>1625</v>
      </c>
      <c r="D689" s="54" t="s">
        <v>457</v>
      </c>
      <c r="E689" s="53"/>
      <c r="F689" s="51"/>
      <c r="G689" s="51"/>
      <c r="H689" s="51"/>
      <c r="I689" s="51"/>
      <c r="J689" s="53"/>
      <c r="K689" s="53"/>
      <c r="L689" s="53"/>
      <c r="M689" s="53"/>
      <c r="N689" s="53"/>
      <c r="O689" s="53"/>
      <c r="P689" s="53"/>
    </row>
    <row r="690" spans="1:16" ht="12.75" customHeight="1">
      <c r="A690" s="49" t="s">
        <v>60</v>
      </c>
      <c r="B690" s="49" t="s">
        <v>60</v>
      </c>
      <c r="C690" s="49" t="s">
        <v>1626</v>
      </c>
      <c r="D690" s="54" t="s">
        <v>457</v>
      </c>
      <c r="E690" s="55">
        <v>0</v>
      </c>
      <c r="F690" s="51" t="s">
        <v>908</v>
      </c>
      <c r="G690" s="52">
        <v>0.75</v>
      </c>
      <c r="H690" s="51" t="s">
        <v>1515</v>
      </c>
      <c r="I690" s="52">
        <v>0.2</v>
      </c>
      <c r="J690" s="51" t="s">
        <v>538</v>
      </c>
      <c r="K690" s="53"/>
      <c r="L690" s="49" t="s">
        <v>538</v>
      </c>
      <c r="M690" s="53"/>
      <c r="N690" s="49" t="s">
        <v>538</v>
      </c>
      <c r="O690" s="53"/>
      <c r="P690" s="53"/>
    </row>
    <row r="691" spans="1:16" ht="12.75" customHeight="1">
      <c r="A691" s="49" t="s">
        <v>60</v>
      </c>
      <c r="B691" s="49" t="s">
        <v>60</v>
      </c>
      <c r="C691" s="49" t="s">
        <v>1627</v>
      </c>
      <c r="D691" s="54" t="s">
        <v>442</v>
      </c>
      <c r="E691" s="55">
        <v>0.6</v>
      </c>
      <c r="F691" s="51" t="s">
        <v>908</v>
      </c>
      <c r="G691" s="52">
        <v>0.15</v>
      </c>
      <c r="H691" s="51"/>
      <c r="I691" s="51"/>
      <c r="J691" s="51" t="s">
        <v>525</v>
      </c>
      <c r="K691" s="53"/>
      <c r="L691" s="49" t="s">
        <v>525</v>
      </c>
      <c r="M691" s="53"/>
      <c r="N691" s="49" t="s">
        <v>525</v>
      </c>
      <c r="O691" s="53"/>
      <c r="P691" s="53"/>
    </row>
    <row r="692" spans="1:16" ht="12.75" customHeight="1">
      <c r="A692" s="49" t="s">
        <v>60</v>
      </c>
      <c r="B692" s="49" t="s">
        <v>60</v>
      </c>
      <c r="C692" s="49" t="s">
        <v>1628</v>
      </c>
      <c r="D692" s="54" t="s">
        <v>457</v>
      </c>
      <c r="E692" s="55">
        <v>0</v>
      </c>
      <c r="F692" s="51" t="s">
        <v>908</v>
      </c>
      <c r="G692" s="52">
        <v>0.9</v>
      </c>
      <c r="H692" s="51"/>
      <c r="I692" s="51"/>
      <c r="J692" s="51" t="s">
        <v>538</v>
      </c>
      <c r="K692" s="53"/>
      <c r="L692" s="49" t="s">
        <v>538</v>
      </c>
      <c r="M692" s="53"/>
      <c r="N692" s="49" t="s">
        <v>538</v>
      </c>
      <c r="O692" s="53"/>
      <c r="P692" s="53"/>
    </row>
    <row r="693" spans="1:16" ht="12.75" customHeight="1">
      <c r="A693" s="49" t="s">
        <v>60</v>
      </c>
      <c r="B693" s="49" t="s">
        <v>61</v>
      </c>
      <c r="C693" s="49" t="s">
        <v>1629</v>
      </c>
      <c r="D693" s="54" t="s">
        <v>457</v>
      </c>
      <c r="E693" s="53"/>
      <c r="F693" s="51"/>
      <c r="G693" s="51"/>
      <c r="H693" s="51"/>
      <c r="I693" s="51"/>
      <c r="J693" s="53"/>
      <c r="K693" s="53"/>
      <c r="L693" s="53"/>
      <c r="M693" s="53"/>
      <c r="N693" s="53"/>
      <c r="O693" s="53"/>
      <c r="P693" s="53"/>
    </row>
    <row r="694" spans="1:16" ht="12.75" customHeight="1">
      <c r="A694" s="49" t="s">
        <v>60</v>
      </c>
      <c r="B694" s="49" t="s">
        <v>61</v>
      </c>
      <c r="C694" s="49" t="s">
        <v>860</v>
      </c>
      <c r="D694" s="54" t="s">
        <v>442</v>
      </c>
      <c r="E694" s="55">
        <v>0</v>
      </c>
      <c r="F694" s="51" t="s">
        <v>908</v>
      </c>
      <c r="G694" s="52">
        <v>1</v>
      </c>
      <c r="H694" s="51"/>
      <c r="I694" s="51"/>
      <c r="J694" s="51" t="s">
        <v>538</v>
      </c>
      <c r="K694" s="53"/>
      <c r="L694" s="49" t="s">
        <v>538</v>
      </c>
      <c r="M694" s="53"/>
      <c r="N694" s="49" t="s">
        <v>538</v>
      </c>
      <c r="O694" s="53"/>
      <c r="P694" s="53"/>
    </row>
    <row r="695" spans="1:16" ht="12.75" customHeight="1">
      <c r="A695" s="49" t="s">
        <v>60</v>
      </c>
      <c r="B695" s="49" t="s">
        <v>61</v>
      </c>
      <c r="C695" s="49" t="s">
        <v>93</v>
      </c>
      <c r="D695" s="54" t="s">
        <v>457</v>
      </c>
      <c r="E695" s="55">
        <v>0.5</v>
      </c>
      <c r="F695" s="51" t="s">
        <v>908</v>
      </c>
      <c r="G695" s="52">
        <v>0.35</v>
      </c>
      <c r="H695" s="51"/>
      <c r="I695" s="51"/>
      <c r="J695" s="51" t="s">
        <v>851</v>
      </c>
      <c r="K695" s="53"/>
      <c r="L695" s="49" t="s">
        <v>851</v>
      </c>
      <c r="M695" s="53"/>
      <c r="N695" s="49" t="s">
        <v>851</v>
      </c>
      <c r="O695" s="53"/>
      <c r="P695" s="53"/>
    </row>
    <row r="696" spans="1:16" ht="12.75" customHeight="1">
      <c r="A696" s="49" t="s">
        <v>60</v>
      </c>
      <c r="B696" s="49" t="s">
        <v>61</v>
      </c>
      <c r="C696" s="49" t="s">
        <v>1630</v>
      </c>
      <c r="D696" s="54" t="s">
        <v>457</v>
      </c>
      <c r="E696" s="53"/>
      <c r="F696" s="51"/>
      <c r="G696" s="51"/>
      <c r="H696" s="51"/>
      <c r="I696" s="51"/>
      <c r="J696" s="53"/>
      <c r="K696" s="53"/>
      <c r="L696" s="53"/>
      <c r="M696" s="53"/>
      <c r="N696" s="53"/>
      <c r="O696" s="53"/>
      <c r="P696" s="53"/>
    </row>
    <row r="697" spans="1:16" ht="12.75" customHeight="1">
      <c r="A697" s="49" t="s">
        <v>60</v>
      </c>
      <c r="B697" s="49" t="s">
        <v>61</v>
      </c>
      <c r="C697" s="49" t="s">
        <v>1631</v>
      </c>
      <c r="D697" s="54" t="s">
        <v>457</v>
      </c>
      <c r="E697" s="55">
        <v>0</v>
      </c>
      <c r="F697" s="51" t="s">
        <v>908</v>
      </c>
      <c r="G697" s="52">
        <v>1</v>
      </c>
      <c r="H697" s="51"/>
      <c r="I697" s="51"/>
      <c r="J697" s="51" t="s">
        <v>538</v>
      </c>
      <c r="K697" s="53"/>
      <c r="L697" s="49" t="s">
        <v>538</v>
      </c>
      <c r="M697" s="53"/>
      <c r="N697" s="49" t="s">
        <v>538</v>
      </c>
      <c r="O697" s="53"/>
      <c r="P697" s="53"/>
    </row>
    <row r="698" spans="1:16" ht="12.75" customHeight="1">
      <c r="A698" s="49" t="s">
        <v>60</v>
      </c>
      <c r="B698" s="49" t="s">
        <v>61</v>
      </c>
      <c r="C698" s="49" t="s">
        <v>1632</v>
      </c>
      <c r="D698" s="54" t="s">
        <v>457</v>
      </c>
      <c r="E698" s="53"/>
      <c r="F698" s="51"/>
      <c r="G698" s="51"/>
      <c r="H698" s="51"/>
      <c r="I698" s="51"/>
      <c r="J698" s="53"/>
      <c r="K698" s="53"/>
      <c r="L698" s="53"/>
      <c r="M698" s="53"/>
      <c r="N698" s="53"/>
      <c r="O698" s="53"/>
      <c r="P698" s="53"/>
    </row>
    <row r="699" spans="1:16" ht="12.75" customHeight="1">
      <c r="A699" s="49" t="s">
        <v>60</v>
      </c>
      <c r="B699" s="49" t="s">
        <v>61</v>
      </c>
      <c r="C699" s="49" t="s">
        <v>1633</v>
      </c>
      <c r="D699" s="54" t="s">
        <v>457</v>
      </c>
      <c r="E699" s="53"/>
      <c r="F699" s="51"/>
      <c r="G699" s="51"/>
      <c r="H699" s="51"/>
      <c r="I699" s="51"/>
      <c r="J699" s="53"/>
      <c r="K699" s="53"/>
      <c r="L699" s="53"/>
      <c r="M699" s="53"/>
      <c r="N699" s="53"/>
      <c r="O699" s="53"/>
      <c r="P699" s="53"/>
    </row>
    <row r="700" spans="1:16" ht="12.75" customHeight="1">
      <c r="A700" s="49" t="s">
        <v>60</v>
      </c>
      <c r="B700" s="49" t="s">
        <v>61</v>
      </c>
      <c r="C700" s="49" t="s">
        <v>1634</v>
      </c>
      <c r="D700" s="54" t="s">
        <v>457</v>
      </c>
      <c r="E700" s="55">
        <v>0</v>
      </c>
      <c r="F700" s="51" t="s">
        <v>908</v>
      </c>
      <c r="G700" s="52">
        <v>1</v>
      </c>
      <c r="H700" s="51"/>
      <c r="I700" s="51"/>
      <c r="J700" s="51" t="s">
        <v>538</v>
      </c>
      <c r="K700" s="53"/>
      <c r="L700" s="49" t="s">
        <v>538</v>
      </c>
      <c r="M700" s="53"/>
      <c r="N700" s="49" t="s">
        <v>538</v>
      </c>
      <c r="O700" s="53"/>
      <c r="P700" s="53"/>
    </row>
    <row r="701" spans="1:16" ht="12.75" customHeight="1">
      <c r="A701" s="49" t="s">
        <v>60</v>
      </c>
      <c r="B701" s="49" t="s">
        <v>61</v>
      </c>
      <c r="C701" s="49" t="s">
        <v>861</v>
      </c>
      <c r="D701" s="54" t="s">
        <v>457</v>
      </c>
      <c r="E701" s="55">
        <v>0</v>
      </c>
      <c r="F701" s="51" t="s">
        <v>908</v>
      </c>
      <c r="G701" s="52">
        <v>1</v>
      </c>
      <c r="H701" s="51"/>
      <c r="I701" s="51"/>
      <c r="J701" s="51" t="s">
        <v>538</v>
      </c>
      <c r="K701" s="53"/>
      <c r="L701" s="49" t="s">
        <v>538</v>
      </c>
      <c r="M701" s="53"/>
      <c r="N701" s="49" t="s">
        <v>538</v>
      </c>
      <c r="O701" s="53"/>
      <c r="P701" s="53"/>
    </row>
    <row r="702" spans="1:16" ht="12.75" customHeight="1">
      <c r="A702" s="49" t="s">
        <v>60</v>
      </c>
      <c r="B702" s="49" t="s">
        <v>61</v>
      </c>
      <c r="C702" s="49" t="s">
        <v>862</v>
      </c>
      <c r="D702" s="54" t="s">
        <v>457</v>
      </c>
      <c r="E702" s="55">
        <v>0</v>
      </c>
      <c r="F702" s="51" t="s">
        <v>908</v>
      </c>
      <c r="G702" s="52">
        <v>1</v>
      </c>
      <c r="H702" s="51"/>
      <c r="I702" s="51"/>
      <c r="J702" s="51" t="s">
        <v>538</v>
      </c>
      <c r="K702" s="53"/>
      <c r="L702" s="49" t="s">
        <v>538</v>
      </c>
      <c r="M702" s="53"/>
      <c r="N702" s="49" t="s">
        <v>538</v>
      </c>
      <c r="O702" s="53"/>
      <c r="P702" s="53"/>
    </row>
    <row r="703" spans="1:16" ht="12.75" customHeight="1">
      <c r="A703" s="49" t="s">
        <v>60</v>
      </c>
      <c r="B703" s="49" t="s">
        <v>61</v>
      </c>
      <c r="C703" s="49" t="s">
        <v>864</v>
      </c>
      <c r="D703" s="54" t="s">
        <v>457</v>
      </c>
      <c r="E703" s="55">
        <v>0</v>
      </c>
      <c r="F703" s="51" t="s">
        <v>908</v>
      </c>
      <c r="G703" s="52">
        <v>1</v>
      </c>
      <c r="H703" s="51"/>
      <c r="I703" s="51"/>
      <c r="J703" s="51" t="s">
        <v>538</v>
      </c>
      <c r="K703" s="53"/>
      <c r="L703" s="49" t="s">
        <v>538</v>
      </c>
      <c r="M703" s="53"/>
      <c r="N703" s="49" t="s">
        <v>538</v>
      </c>
      <c r="O703" s="53"/>
      <c r="P703" s="53"/>
    </row>
    <row r="704" spans="1:16" ht="12.75" customHeight="1">
      <c r="A704" s="49" t="s">
        <v>60</v>
      </c>
      <c r="B704" s="49" t="s">
        <v>61</v>
      </c>
      <c r="C704" s="49" t="s">
        <v>865</v>
      </c>
      <c r="D704" s="54" t="s">
        <v>457</v>
      </c>
      <c r="E704" s="55">
        <v>0</v>
      </c>
      <c r="F704" s="51" t="s">
        <v>908</v>
      </c>
      <c r="G704" s="52">
        <v>1</v>
      </c>
      <c r="H704" s="51"/>
      <c r="I704" s="51"/>
      <c r="J704" s="51" t="s">
        <v>538</v>
      </c>
      <c r="K704" s="53"/>
      <c r="L704" s="49" t="s">
        <v>538</v>
      </c>
      <c r="M704" s="53"/>
      <c r="N704" s="49" t="s">
        <v>538</v>
      </c>
      <c r="O704" s="53"/>
      <c r="P704" s="53"/>
    </row>
    <row r="705" spans="1:16" ht="12.75" customHeight="1">
      <c r="A705" s="49" t="s">
        <v>60</v>
      </c>
      <c r="B705" s="49" t="s">
        <v>61</v>
      </c>
      <c r="C705" s="49" t="s">
        <v>866</v>
      </c>
      <c r="D705" s="54" t="s">
        <v>457</v>
      </c>
      <c r="E705" s="55">
        <v>0.05</v>
      </c>
      <c r="F705" s="51" t="s">
        <v>908</v>
      </c>
      <c r="G705" s="52">
        <v>0.95</v>
      </c>
      <c r="H705" s="51"/>
      <c r="I705" s="51"/>
      <c r="J705" s="51" t="s">
        <v>538</v>
      </c>
      <c r="K705" s="53"/>
      <c r="L705" s="49" t="s">
        <v>538</v>
      </c>
      <c r="M705" s="53"/>
      <c r="N705" s="49" t="s">
        <v>538</v>
      </c>
      <c r="O705" s="53"/>
      <c r="P705" s="53"/>
    </row>
    <row r="706" spans="1:16" ht="12.75" customHeight="1">
      <c r="A706" s="49" t="s">
        <v>60</v>
      </c>
      <c r="B706" s="49" t="s">
        <v>61</v>
      </c>
      <c r="C706" s="49" t="s">
        <v>1635</v>
      </c>
      <c r="D706" s="54" t="s">
        <v>457</v>
      </c>
      <c r="E706" s="55">
        <v>0</v>
      </c>
      <c r="F706" s="51" t="s">
        <v>908</v>
      </c>
      <c r="G706" s="52">
        <v>1</v>
      </c>
      <c r="H706" s="51"/>
      <c r="I706" s="51"/>
      <c r="J706" s="51" t="s">
        <v>538</v>
      </c>
      <c r="K706" s="53"/>
      <c r="L706" s="49" t="s">
        <v>538</v>
      </c>
      <c r="M706" s="53"/>
      <c r="N706" s="49" t="s">
        <v>538</v>
      </c>
      <c r="O706" s="53"/>
      <c r="P706" s="53"/>
    </row>
    <row r="707" spans="1:16" ht="12.75" customHeight="1">
      <c r="A707" s="49" t="s">
        <v>60</v>
      </c>
      <c r="B707" s="49" t="s">
        <v>61</v>
      </c>
      <c r="C707" s="51" t="s">
        <v>1636</v>
      </c>
      <c r="D707" s="54" t="s">
        <v>457</v>
      </c>
      <c r="E707" s="55">
        <v>0.05</v>
      </c>
      <c r="F707" s="51" t="s">
        <v>908</v>
      </c>
      <c r="G707" s="52">
        <v>0.95</v>
      </c>
      <c r="H707" s="51"/>
      <c r="I707" s="51"/>
      <c r="J707" s="51" t="s">
        <v>538</v>
      </c>
      <c r="K707" s="51" t="s">
        <v>525</v>
      </c>
      <c r="L707" s="49" t="s">
        <v>538</v>
      </c>
      <c r="M707" s="49" t="s">
        <v>525</v>
      </c>
      <c r="N707" s="49" t="s">
        <v>538</v>
      </c>
      <c r="O707" s="53"/>
      <c r="P707" s="53"/>
    </row>
    <row r="708" spans="1:16" ht="12.75" customHeight="1">
      <c r="A708" s="49" t="s">
        <v>60</v>
      </c>
      <c r="B708" s="49" t="s">
        <v>61</v>
      </c>
      <c r="C708" s="49" t="s">
        <v>1637</v>
      </c>
      <c r="D708" s="54" t="s">
        <v>442</v>
      </c>
      <c r="E708" s="55">
        <v>0.05</v>
      </c>
      <c r="F708" s="51" t="s">
        <v>908</v>
      </c>
      <c r="G708" s="52">
        <v>0.95</v>
      </c>
      <c r="H708" s="51"/>
      <c r="I708" s="51"/>
      <c r="J708" s="51" t="s">
        <v>538</v>
      </c>
      <c r="K708" s="53"/>
      <c r="L708" s="49" t="s">
        <v>538</v>
      </c>
      <c r="M708" s="53"/>
      <c r="N708" s="49" t="s">
        <v>538</v>
      </c>
      <c r="O708" s="53"/>
      <c r="P708" s="53"/>
    </row>
    <row r="709" spans="1:16" ht="12.75" customHeight="1">
      <c r="A709" s="49" t="s">
        <v>60</v>
      </c>
      <c r="B709" s="49" t="s">
        <v>61</v>
      </c>
      <c r="C709" s="51" t="s">
        <v>1638</v>
      </c>
      <c r="D709" s="54" t="s">
        <v>442</v>
      </c>
      <c r="E709" s="55">
        <v>0</v>
      </c>
      <c r="F709" s="51" t="s">
        <v>908</v>
      </c>
      <c r="G709" s="52">
        <v>1</v>
      </c>
      <c r="H709" s="51"/>
      <c r="I709" s="51"/>
      <c r="J709" s="51" t="s">
        <v>538</v>
      </c>
      <c r="K709" s="53"/>
      <c r="L709" s="49" t="s">
        <v>538</v>
      </c>
      <c r="M709" s="53"/>
      <c r="N709" s="49" t="s">
        <v>538</v>
      </c>
      <c r="O709" s="53"/>
      <c r="P709" s="53"/>
    </row>
    <row r="710" spans="1:16" ht="12.75" customHeight="1">
      <c r="A710" s="49" t="s">
        <v>60</v>
      </c>
      <c r="B710" s="49" t="s">
        <v>61</v>
      </c>
      <c r="C710" s="49" t="s">
        <v>855</v>
      </c>
      <c r="D710" s="54" t="s">
        <v>442</v>
      </c>
      <c r="E710" s="55">
        <v>0.55000000000000004</v>
      </c>
      <c r="F710" s="51" t="s">
        <v>908</v>
      </c>
      <c r="G710" s="52">
        <v>0.35</v>
      </c>
      <c r="H710" s="51"/>
      <c r="I710" s="51"/>
      <c r="J710" s="51" t="s">
        <v>538</v>
      </c>
      <c r="K710" s="51" t="s">
        <v>660</v>
      </c>
      <c r="L710" s="49" t="s">
        <v>525</v>
      </c>
      <c r="M710" s="49" t="s">
        <v>538</v>
      </c>
      <c r="N710" s="49" t="s">
        <v>538</v>
      </c>
      <c r="O710" s="53"/>
      <c r="P710" s="53"/>
    </row>
    <row r="711" spans="1:16" ht="12.75" customHeight="1">
      <c r="A711" s="49" t="s">
        <v>60</v>
      </c>
      <c r="B711" s="49" t="s">
        <v>61</v>
      </c>
      <c r="C711" s="49" t="s">
        <v>1639</v>
      </c>
      <c r="D711" s="54" t="s">
        <v>442</v>
      </c>
      <c r="E711" s="55">
        <v>0.05</v>
      </c>
      <c r="F711" s="51" t="s">
        <v>908</v>
      </c>
      <c r="G711" s="52">
        <v>0.95</v>
      </c>
      <c r="H711" s="51"/>
      <c r="I711" s="51"/>
      <c r="J711" s="51" t="s">
        <v>538</v>
      </c>
      <c r="K711" s="53"/>
      <c r="L711" s="49" t="s">
        <v>538</v>
      </c>
      <c r="M711" s="53"/>
      <c r="N711" s="49" t="s">
        <v>538</v>
      </c>
      <c r="O711" s="53"/>
      <c r="P711" s="53"/>
    </row>
    <row r="712" spans="1:16" ht="12.75" customHeight="1">
      <c r="A712" s="49" t="s">
        <v>60</v>
      </c>
      <c r="B712" s="49" t="s">
        <v>61</v>
      </c>
      <c r="C712" s="49" t="s">
        <v>1640</v>
      </c>
      <c r="D712" s="49" t="s">
        <v>442</v>
      </c>
      <c r="E712" s="55">
        <v>0.35</v>
      </c>
      <c r="F712" s="51" t="s">
        <v>908</v>
      </c>
      <c r="G712" s="52">
        <v>0.55000000000000004</v>
      </c>
      <c r="H712" s="51"/>
      <c r="I712" s="51"/>
      <c r="J712" s="51" t="s">
        <v>660</v>
      </c>
      <c r="K712" s="53"/>
      <c r="L712" s="49" t="s">
        <v>538</v>
      </c>
      <c r="M712" s="53"/>
      <c r="N712" s="49" t="s">
        <v>538</v>
      </c>
      <c r="O712" s="53"/>
      <c r="P712" s="53"/>
    </row>
    <row r="713" spans="1:16" ht="12.75" customHeight="1">
      <c r="A713" s="49" t="s">
        <v>60</v>
      </c>
      <c r="B713" s="49" t="s">
        <v>61</v>
      </c>
      <c r="C713" s="49" t="s">
        <v>1641</v>
      </c>
      <c r="D713" s="49" t="s">
        <v>442</v>
      </c>
      <c r="E713" s="55">
        <v>0.05</v>
      </c>
      <c r="F713" s="51" t="s">
        <v>908</v>
      </c>
      <c r="G713" s="52">
        <v>0.95</v>
      </c>
      <c r="H713" s="51"/>
      <c r="I713" s="51"/>
      <c r="J713" s="51" t="s">
        <v>538</v>
      </c>
      <c r="K713" s="53"/>
      <c r="L713" s="49" t="s">
        <v>538</v>
      </c>
      <c r="M713" s="53"/>
      <c r="N713" s="49" t="s">
        <v>538</v>
      </c>
      <c r="O713" s="53"/>
      <c r="P713" s="53"/>
    </row>
    <row r="714" spans="1:16" ht="12.75" customHeight="1">
      <c r="A714" s="49" t="s">
        <v>60</v>
      </c>
      <c r="B714" s="49" t="s">
        <v>61</v>
      </c>
      <c r="C714" s="49" t="s">
        <v>375</v>
      </c>
      <c r="D714" s="49" t="s">
        <v>457</v>
      </c>
      <c r="E714" s="53"/>
      <c r="F714" s="51"/>
      <c r="G714" s="51"/>
      <c r="H714" s="51"/>
      <c r="I714" s="51"/>
      <c r="J714" s="53"/>
      <c r="K714" s="53"/>
      <c r="L714" s="53"/>
      <c r="M714" s="53"/>
      <c r="N714" s="53"/>
      <c r="O714" s="53"/>
      <c r="P714" s="53"/>
    </row>
    <row r="715" spans="1:16" ht="12.75" customHeight="1">
      <c r="A715" s="49" t="s">
        <v>60</v>
      </c>
      <c r="B715" s="49" t="s">
        <v>61</v>
      </c>
      <c r="C715" s="49" t="s">
        <v>376</v>
      </c>
      <c r="D715" s="49" t="s">
        <v>457</v>
      </c>
      <c r="E715" s="55">
        <v>0</v>
      </c>
      <c r="F715" s="51" t="s">
        <v>908</v>
      </c>
      <c r="G715" s="52">
        <v>1</v>
      </c>
      <c r="H715" s="51"/>
      <c r="I715" s="51"/>
      <c r="J715" s="51" t="s">
        <v>538</v>
      </c>
      <c r="K715" s="53"/>
      <c r="L715" s="49" t="s">
        <v>538</v>
      </c>
      <c r="M715" s="53"/>
      <c r="N715" s="49" t="s">
        <v>538</v>
      </c>
      <c r="O715" s="53"/>
      <c r="P715" s="53"/>
    </row>
    <row r="716" spans="1:16" ht="12.75" customHeight="1">
      <c r="A716" s="49" t="s">
        <v>60</v>
      </c>
      <c r="B716" s="49" t="s">
        <v>1440</v>
      </c>
      <c r="C716" s="49" t="s">
        <v>1642</v>
      </c>
      <c r="D716" s="49" t="s">
        <v>457</v>
      </c>
      <c r="E716" s="53"/>
      <c r="F716" s="51"/>
      <c r="G716" s="51"/>
      <c r="H716" s="51"/>
      <c r="I716" s="51"/>
      <c r="J716" s="53"/>
      <c r="K716" s="53"/>
      <c r="L716" s="53"/>
      <c r="M716" s="53"/>
      <c r="N716" s="53"/>
      <c r="O716" s="53"/>
      <c r="P716" s="53"/>
    </row>
    <row r="717" spans="1:16" ht="12.75" customHeight="1">
      <c r="A717" s="49" t="s">
        <v>60</v>
      </c>
      <c r="B717" s="49" t="s">
        <v>1440</v>
      </c>
      <c r="C717" s="49" t="s">
        <v>1643</v>
      </c>
      <c r="D717" s="49" t="s">
        <v>457</v>
      </c>
      <c r="E717" s="53"/>
      <c r="F717" s="51"/>
      <c r="G717" s="51"/>
      <c r="H717" s="51"/>
      <c r="I717" s="51"/>
      <c r="J717" s="53"/>
      <c r="K717" s="53"/>
      <c r="L717" s="53"/>
      <c r="M717" s="53"/>
      <c r="N717" s="53"/>
      <c r="O717" s="53"/>
      <c r="P717" s="53"/>
    </row>
    <row r="718" spans="1:16" ht="12.75" customHeight="1">
      <c r="A718" s="49" t="s">
        <v>60</v>
      </c>
      <c r="B718" s="49" t="s">
        <v>1440</v>
      </c>
      <c r="C718" s="49" t="s">
        <v>379</v>
      </c>
      <c r="D718" s="49" t="s">
        <v>457</v>
      </c>
      <c r="E718" s="55">
        <v>0</v>
      </c>
      <c r="F718" s="51" t="s">
        <v>908</v>
      </c>
      <c r="G718" s="52">
        <v>1</v>
      </c>
      <c r="H718" s="51"/>
      <c r="I718" s="51"/>
      <c r="J718" s="51" t="s">
        <v>538</v>
      </c>
      <c r="K718" s="53"/>
      <c r="L718" s="49" t="s">
        <v>538</v>
      </c>
      <c r="M718" s="53"/>
      <c r="N718" s="49" t="s">
        <v>538</v>
      </c>
      <c r="O718" s="53"/>
      <c r="P718" s="53"/>
    </row>
    <row r="719" spans="1:16" ht="12.75" customHeight="1">
      <c r="A719" s="49" t="s">
        <v>60</v>
      </c>
      <c r="B719" s="49" t="s">
        <v>1440</v>
      </c>
      <c r="C719" s="49" t="s">
        <v>1644</v>
      </c>
      <c r="D719" s="49" t="s">
        <v>457</v>
      </c>
      <c r="E719" s="53"/>
      <c r="F719" s="51"/>
      <c r="G719" s="51"/>
      <c r="H719" s="51"/>
      <c r="I719" s="51"/>
      <c r="J719" s="53"/>
      <c r="K719" s="53"/>
      <c r="L719" s="53"/>
      <c r="M719" s="53"/>
      <c r="N719" s="53"/>
      <c r="O719" s="53"/>
      <c r="P719" s="53"/>
    </row>
    <row r="720" spans="1:16" ht="12.75" customHeight="1">
      <c r="A720" s="49" t="s">
        <v>60</v>
      </c>
      <c r="B720" s="49" t="s">
        <v>60</v>
      </c>
      <c r="C720" s="49" t="s">
        <v>870</v>
      </c>
      <c r="D720" s="49" t="s">
        <v>442</v>
      </c>
      <c r="E720" s="55">
        <v>0</v>
      </c>
      <c r="F720" s="51" t="s">
        <v>908</v>
      </c>
      <c r="G720" s="52">
        <v>1</v>
      </c>
      <c r="H720" s="51"/>
      <c r="I720" s="51"/>
      <c r="J720" s="51" t="s">
        <v>538</v>
      </c>
      <c r="K720" s="53"/>
      <c r="L720" s="49" t="s">
        <v>538</v>
      </c>
      <c r="M720" s="53"/>
      <c r="N720" s="49" t="s">
        <v>538</v>
      </c>
      <c r="O720" s="53"/>
      <c r="P720" s="53"/>
    </row>
    <row r="721" spans="1:16" ht="12.75" customHeight="1">
      <c r="A721" s="49" t="s">
        <v>60</v>
      </c>
      <c r="B721" s="49" t="s">
        <v>60</v>
      </c>
      <c r="C721" s="49" t="s">
        <v>1645</v>
      </c>
      <c r="D721" s="49" t="s">
        <v>457</v>
      </c>
      <c r="E721" s="55">
        <v>0.6</v>
      </c>
      <c r="F721" s="51" t="s">
        <v>908</v>
      </c>
      <c r="G721" s="52">
        <v>0.2</v>
      </c>
      <c r="H721" s="51"/>
      <c r="I721" s="51"/>
      <c r="J721" s="51" t="s">
        <v>525</v>
      </c>
      <c r="K721" s="53"/>
      <c r="L721" s="49" t="s">
        <v>525</v>
      </c>
      <c r="M721" s="53"/>
      <c r="N721" s="49" t="s">
        <v>525</v>
      </c>
      <c r="O721" s="49" t="s">
        <v>538</v>
      </c>
      <c r="P721" s="53"/>
    </row>
    <row r="722" spans="1:16" ht="12.75" customHeight="1">
      <c r="A722" s="49" t="s">
        <v>60</v>
      </c>
      <c r="B722" s="49" t="s">
        <v>60</v>
      </c>
      <c r="C722" s="49" t="s">
        <v>1646</v>
      </c>
      <c r="D722" s="49" t="s">
        <v>457</v>
      </c>
      <c r="E722" s="55">
        <v>0.45</v>
      </c>
      <c r="F722" s="51" t="s">
        <v>908</v>
      </c>
      <c r="G722" s="52">
        <v>0.4</v>
      </c>
      <c r="H722" s="51"/>
      <c r="I722" s="51"/>
      <c r="J722" s="51" t="s">
        <v>525</v>
      </c>
      <c r="K722" s="53"/>
      <c r="L722" s="49" t="s">
        <v>525</v>
      </c>
      <c r="M722" s="53"/>
      <c r="N722" s="49" t="s">
        <v>538</v>
      </c>
      <c r="O722" s="53"/>
      <c r="P722" s="53"/>
    </row>
    <row r="723" spans="1:16" ht="12.75" customHeight="1">
      <c r="A723" s="49" t="s">
        <v>60</v>
      </c>
      <c r="B723" s="49" t="s">
        <v>60</v>
      </c>
      <c r="C723" s="49" t="s">
        <v>852</v>
      </c>
      <c r="D723" s="49" t="s">
        <v>457</v>
      </c>
      <c r="E723" s="55">
        <v>0.65</v>
      </c>
      <c r="F723" s="51" t="s">
        <v>908</v>
      </c>
      <c r="G723" s="52">
        <v>0.15</v>
      </c>
      <c r="H723" s="51"/>
      <c r="I723" s="51"/>
      <c r="J723" s="51" t="s">
        <v>525</v>
      </c>
      <c r="K723" s="51" t="s">
        <v>538</v>
      </c>
      <c r="L723" s="49" t="s">
        <v>525</v>
      </c>
      <c r="M723" s="49" t="s">
        <v>538</v>
      </c>
      <c r="N723" s="49" t="s">
        <v>525</v>
      </c>
      <c r="O723" s="49" t="s">
        <v>538</v>
      </c>
      <c r="P723" s="53"/>
    </row>
    <row r="724" spans="1:16" ht="12.75" customHeight="1">
      <c r="A724" s="49" t="s">
        <v>60</v>
      </c>
      <c r="B724" s="49" t="s">
        <v>60</v>
      </c>
      <c r="C724" s="49" t="s">
        <v>157</v>
      </c>
      <c r="D724" s="49" t="s">
        <v>457</v>
      </c>
      <c r="E724" s="55">
        <v>0.45</v>
      </c>
      <c r="F724" s="51" t="s">
        <v>908</v>
      </c>
      <c r="G724" s="52">
        <v>0.4</v>
      </c>
      <c r="H724" s="51"/>
      <c r="I724" s="51"/>
      <c r="J724" s="51" t="s">
        <v>525</v>
      </c>
      <c r="K724" s="53"/>
      <c r="L724" s="49" t="s">
        <v>525</v>
      </c>
      <c r="M724" s="53"/>
      <c r="N724" s="49" t="s">
        <v>538</v>
      </c>
      <c r="O724" s="53"/>
      <c r="P724" s="53"/>
    </row>
    <row r="725" spans="1:16" ht="12.75" customHeight="1">
      <c r="A725" s="49" t="s">
        <v>60</v>
      </c>
      <c r="B725" s="49" t="s">
        <v>60</v>
      </c>
      <c r="C725" s="49" t="s">
        <v>1647</v>
      </c>
      <c r="D725" s="49" t="s">
        <v>457</v>
      </c>
      <c r="E725" s="55">
        <v>0</v>
      </c>
      <c r="F725" s="51"/>
      <c r="G725" s="52">
        <v>1</v>
      </c>
      <c r="H725" s="51"/>
      <c r="I725" s="51"/>
      <c r="J725" s="51" t="s">
        <v>538</v>
      </c>
      <c r="K725" s="53"/>
      <c r="L725" s="49" t="s">
        <v>538</v>
      </c>
      <c r="M725" s="53"/>
      <c r="N725" s="49" t="s">
        <v>538</v>
      </c>
      <c r="O725" s="53"/>
      <c r="P725" s="53"/>
    </row>
    <row r="726" spans="1:16" ht="12.75" customHeight="1">
      <c r="A726" s="49" t="s">
        <v>60</v>
      </c>
      <c r="B726" s="49" t="s">
        <v>60</v>
      </c>
      <c r="C726" s="49" t="s">
        <v>853</v>
      </c>
      <c r="D726" s="49" t="s">
        <v>457</v>
      </c>
      <c r="E726" s="55">
        <v>0.65</v>
      </c>
      <c r="F726" s="51" t="s">
        <v>908</v>
      </c>
      <c r="G726" s="52">
        <v>0.25</v>
      </c>
      <c r="H726" s="51"/>
      <c r="I726" s="51"/>
      <c r="J726" s="51" t="s">
        <v>525</v>
      </c>
      <c r="K726" s="51" t="s">
        <v>583</v>
      </c>
      <c r="L726" s="49" t="s">
        <v>525</v>
      </c>
      <c r="M726" s="53"/>
      <c r="N726" s="49" t="s">
        <v>538</v>
      </c>
      <c r="O726" s="53"/>
      <c r="P726" s="53"/>
    </row>
    <row r="727" spans="1:16" ht="12.75" customHeight="1">
      <c r="A727" s="49" t="s">
        <v>60</v>
      </c>
      <c r="B727" s="49" t="s">
        <v>60</v>
      </c>
      <c r="C727" s="49" t="s">
        <v>1648</v>
      </c>
      <c r="D727" s="49" t="s">
        <v>457</v>
      </c>
      <c r="E727" s="53"/>
      <c r="F727" s="51"/>
      <c r="G727" s="51"/>
      <c r="H727" s="51"/>
      <c r="I727" s="51"/>
      <c r="J727" s="53"/>
      <c r="K727" s="53"/>
      <c r="L727" s="53"/>
      <c r="M727" s="53"/>
      <c r="N727" s="53"/>
      <c r="O727" s="53"/>
      <c r="P727" s="53"/>
    </row>
    <row r="728" spans="1:16" ht="12.75" customHeight="1">
      <c r="A728" s="49" t="s">
        <v>60</v>
      </c>
      <c r="B728" s="49" t="s">
        <v>60</v>
      </c>
      <c r="C728" s="49" t="s">
        <v>106</v>
      </c>
      <c r="D728" s="49" t="s">
        <v>442</v>
      </c>
      <c r="E728" s="55">
        <v>0.65</v>
      </c>
      <c r="F728" s="51" t="s">
        <v>908</v>
      </c>
      <c r="G728" s="52">
        <v>0.2</v>
      </c>
      <c r="H728" s="51"/>
      <c r="I728" s="51"/>
      <c r="J728" s="51" t="s">
        <v>525</v>
      </c>
      <c r="K728" s="53"/>
      <c r="L728" s="49" t="s">
        <v>525</v>
      </c>
      <c r="M728" s="49" t="s">
        <v>538</v>
      </c>
      <c r="N728" s="49" t="s">
        <v>525</v>
      </c>
      <c r="O728" s="49" t="s">
        <v>538</v>
      </c>
      <c r="P728" s="53"/>
    </row>
    <row r="729" spans="1:16" ht="12.75" customHeight="1">
      <c r="A729" s="49" t="s">
        <v>60</v>
      </c>
      <c r="B729" s="49" t="s">
        <v>60</v>
      </c>
      <c r="C729" s="49" t="s">
        <v>136</v>
      </c>
      <c r="D729" s="49" t="s">
        <v>442</v>
      </c>
      <c r="E729" s="55">
        <v>0.4</v>
      </c>
      <c r="F729" s="51" t="s">
        <v>908</v>
      </c>
      <c r="G729" s="52">
        <v>0.5</v>
      </c>
      <c r="H729" s="51"/>
      <c r="I729" s="51"/>
      <c r="J729" s="51" t="s">
        <v>525</v>
      </c>
      <c r="K729" s="53"/>
      <c r="L729" s="49" t="s">
        <v>538</v>
      </c>
      <c r="M729" s="53"/>
      <c r="N729" s="49" t="s">
        <v>538</v>
      </c>
      <c r="O729" s="53"/>
      <c r="P729" s="53"/>
    </row>
    <row r="730" spans="1:16" ht="12.75" customHeight="1">
      <c r="A730" s="49" t="s">
        <v>60</v>
      </c>
      <c r="B730" s="49" t="s">
        <v>60</v>
      </c>
      <c r="C730" s="49" t="s">
        <v>1649</v>
      </c>
      <c r="D730" s="49" t="s">
        <v>442</v>
      </c>
      <c r="E730" s="55">
        <v>0</v>
      </c>
      <c r="F730" s="51" t="s">
        <v>908</v>
      </c>
      <c r="G730" s="52">
        <v>1</v>
      </c>
      <c r="H730" s="51"/>
      <c r="I730" s="51"/>
      <c r="J730" s="51" t="s">
        <v>538</v>
      </c>
      <c r="K730" s="53"/>
      <c r="L730" s="49" t="s">
        <v>538</v>
      </c>
      <c r="M730" s="53"/>
      <c r="N730" s="49" t="s">
        <v>538</v>
      </c>
      <c r="O730" s="53"/>
      <c r="P730" s="53"/>
    </row>
    <row r="731" spans="1:16" ht="12.75" customHeight="1">
      <c r="A731" s="49" t="s">
        <v>60</v>
      </c>
      <c r="B731" s="49" t="s">
        <v>60</v>
      </c>
      <c r="C731" s="49" t="s">
        <v>1650</v>
      </c>
      <c r="D731" s="49" t="s">
        <v>457</v>
      </c>
      <c r="E731" s="53"/>
      <c r="F731" s="51"/>
      <c r="G731" s="51"/>
      <c r="H731" s="51"/>
      <c r="I731" s="51"/>
      <c r="J731" s="53"/>
      <c r="K731" s="53"/>
      <c r="L731" s="53"/>
      <c r="M731" s="53"/>
      <c r="N731" s="53"/>
      <c r="O731" s="53"/>
      <c r="P731" s="53"/>
    </row>
    <row r="732" spans="1:16" ht="12.75" customHeight="1">
      <c r="A732" s="49" t="s">
        <v>60</v>
      </c>
      <c r="B732" s="49" t="s">
        <v>60</v>
      </c>
      <c r="C732" s="49" t="s">
        <v>1651</v>
      </c>
      <c r="D732" s="49" t="s">
        <v>457</v>
      </c>
      <c r="E732" s="55">
        <v>0</v>
      </c>
      <c r="F732" s="51" t="s">
        <v>908</v>
      </c>
      <c r="G732" s="52">
        <v>1</v>
      </c>
      <c r="H732" s="51"/>
      <c r="I732" s="51"/>
      <c r="J732" s="51" t="s">
        <v>538</v>
      </c>
      <c r="K732" s="53"/>
      <c r="L732" s="49" t="s">
        <v>538</v>
      </c>
      <c r="M732" s="53"/>
      <c r="N732" s="49" t="s">
        <v>538</v>
      </c>
      <c r="O732" s="53"/>
      <c r="P732" s="53"/>
    </row>
    <row r="733" spans="1:16" ht="12.75" customHeight="1">
      <c r="A733" s="49" t="s">
        <v>60</v>
      </c>
      <c r="B733" s="49" t="s">
        <v>60</v>
      </c>
      <c r="C733" s="49" t="s">
        <v>1652</v>
      </c>
      <c r="D733" s="49" t="s">
        <v>457</v>
      </c>
      <c r="E733" s="53"/>
      <c r="F733" s="51"/>
      <c r="G733" s="51"/>
      <c r="H733" s="51"/>
      <c r="I733" s="51"/>
      <c r="J733" s="53"/>
      <c r="K733" s="53"/>
      <c r="L733" s="53"/>
      <c r="M733" s="53"/>
      <c r="N733" s="53"/>
      <c r="O733" s="53"/>
      <c r="P733" s="53"/>
    </row>
    <row r="734" spans="1:16" ht="12.75" customHeight="1">
      <c r="A734" s="49" t="s">
        <v>60</v>
      </c>
      <c r="B734" s="49" t="s">
        <v>60</v>
      </c>
      <c r="C734" s="49" t="s">
        <v>874</v>
      </c>
      <c r="D734" s="49" t="s">
        <v>457</v>
      </c>
      <c r="E734" s="53"/>
      <c r="F734" s="51"/>
      <c r="G734" s="51"/>
      <c r="H734" s="51"/>
      <c r="I734" s="51"/>
      <c r="J734" s="53"/>
      <c r="K734" s="53"/>
      <c r="L734" s="53"/>
      <c r="M734" s="53"/>
      <c r="N734" s="53"/>
      <c r="O734" s="53"/>
      <c r="P734" s="53"/>
    </row>
    <row r="735" spans="1:16" ht="12.75" customHeight="1">
      <c r="A735" s="49" t="s">
        <v>60</v>
      </c>
      <c r="B735" s="49" t="s">
        <v>60</v>
      </c>
      <c r="C735" s="49" t="s">
        <v>854</v>
      </c>
      <c r="D735" s="49" t="s">
        <v>457</v>
      </c>
      <c r="E735" s="55">
        <v>0.45</v>
      </c>
      <c r="F735" s="51" t="s">
        <v>908</v>
      </c>
      <c r="G735" s="52">
        <v>0.45</v>
      </c>
      <c r="H735" s="51"/>
      <c r="I735" s="51"/>
      <c r="J735" s="51" t="s">
        <v>538</v>
      </c>
      <c r="K735" s="51" t="s">
        <v>583</v>
      </c>
      <c r="L735" s="49" t="s">
        <v>525</v>
      </c>
      <c r="M735" s="49" t="s">
        <v>538</v>
      </c>
      <c r="N735" s="49" t="s">
        <v>525</v>
      </c>
      <c r="O735" s="49" t="s">
        <v>538</v>
      </c>
      <c r="P735" s="53"/>
    </row>
    <row r="736" spans="1:16" ht="12.75" customHeight="1">
      <c r="A736" s="49" t="s">
        <v>60</v>
      </c>
      <c r="B736" s="49" t="s">
        <v>60</v>
      </c>
      <c r="C736" s="49" t="s">
        <v>857</v>
      </c>
      <c r="D736" s="49" t="s">
        <v>457</v>
      </c>
      <c r="E736" s="55">
        <v>0.15</v>
      </c>
      <c r="F736" s="51" t="s">
        <v>908</v>
      </c>
      <c r="G736" s="52">
        <v>0.8</v>
      </c>
      <c r="H736" s="51"/>
      <c r="I736" s="51"/>
      <c r="J736" s="51" t="s">
        <v>538</v>
      </c>
      <c r="K736" s="51" t="s">
        <v>583</v>
      </c>
      <c r="L736" s="49" t="s">
        <v>525</v>
      </c>
      <c r="M736" s="49" t="s">
        <v>538</v>
      </c>
      <c r="N736" s="49" t="s">
        <v>538</v>
      </c>
      <c r="O736" s="53"/>
      <c r="P736" s="53"/>
    </row>
    <row r="737" spans="1:16" ht="12.75" customHeight="1">
      <c r="A737" s="49" t="s">
        <v>60</v>
      </c>
      <c r="B737" s="49" t="s">
        <v>60</v>
      </c>
      <c r="C737" s="49" t="s">
        <v>1627</v>
      </c>
      <c r="D737" s="49" t="s">
        <v>442</v>
      </c>
      <c r="E737" s="55">
        <v>0.6</v>
      </c>
      <c r="F737" s="51" t="s">
        <v>908</v>
      </c>
      <c r="G737" s="52">
        <v>0.15</v>
      </c>
      <c r="H737" s="51"/>
      <c r="I737" s="51"/>
      <c r="J737" s="51" t="s">
        <v>525</v>
      </c>
      <c r="K737" s="53"/>
      <c r="L737" s="49" t="s">
        <v>525</v>
      </c>
      <c r="M737" s="53"/>
      <c r="N737" s="49" t="s">
        <v>525</v>
      </c>
      <c r="O737" s="53"/>
      <c r="P737" s="53"/>
    </row>
    <row r="738" spans="1:16" ht="12.75" customHeight="1">
      <c r="A738" s="49" t="s">
        <v>60</v>
      </c>
      <c r="B738" s="49" t="s">
        <v>60</v>
      </c>
      <c r="C738" s="49" t="s">
        <v>1653</v>
      </c>
      <c r="D738" s="49" t="s">
        <v>442</v>
      </c>
      <c r="E738" s="55">
        <v>0.6</v>
      </c>
      <c r="F738" s="51" t="s">
        <v>908</v>
      </c>
      <c r="G738" s="52">
        <v>0.3</v>
      </c>
      <c r="H738" s="51"/>
      <c r="I738" s="51"/>
      <c r="J738" s="51" t="s">
        <v>525</v>
      </c>
      <c r="K738" s="53"/>
      <c r="L738" s="49" t="s">
        <v>525</v>
      </c>
      <c r="M738" s="53"/>
      <c r="N738" s="49" t="s">
        <v>538</v>
      </c>
      <c r="O738" s="53"/>
      <c r="P738" s="53"/>
    </row>
    <row r="739" spans="1:16" ht="12.75" customHeight="1">
      <c r="A739" s="49" t="s">
        <v>60</v>
      </c>
      <c r="B739" s="49" t="s">
        <v>60</v>
      </c>
      <c r="C739" s="49" t="s">
        <v>233</v>
      </c>
      <c r="D739" s="49" t="s">
        <v>576</v>
      </c>
      <c r="E739" s="55">
        <v>0.6</v>
      </c>
      <c r="F739" s="51" t="s">
        <v>908</v>
      </c>
      <c r="G739" s="52">
        <v>0.15</v>
      </c>
      <c r="H739" s="51"/>
      <c r="I739" s="51"/>
      <c r="J739" s="51" t="s">
        <v>525</v>
      </c>
      <c r="K739" s="51" t="s">
        <v>444</v>
      </c>
      <c r="L739" s="49" t="s">
        <v>525</v>
      </c>
      <c r="M739" s="49" t="s">
        <v>538</v>
      </c>
      <c r="N739" s="49" t="s">
        <v>525</v>
      </c>
      <c r="O739" s="49" t="s">
        <v>798</v>
      </c>
      <c r="P739" s="53"/>
    </row>
    <row r="740" spans="1:16" ht="12.75" customHeight="1">
      <c r="A740" s="49" t="s">
        <v>60</v>
      </c>
      <c r="B740" s="49" t="s">
        <v>60</v>
      </c>
      <c r="C740" s="49" t="s">
        <v>94</v>
      </c>
      <c r="D740" s="49" t="s">
        <v>576</v>
      </c>
      <c r="E740" s="55">
        <v>0.6</v>
      </c>
      <c r="F740" s="51" t="s">
        <v>908</v>
      </c>
      <c r="G740" s="52">
        <v>0.25</v>
      </c>
      <c r="H740" s="51"/>
      <c r="I740" s="51"/>
      <c r="J740" s="51" t="s">
        <v>525</v>
      </c>
      <c r="K740" s="53"/>
      <c r="L740" s="49" t="s">
        <v>525</v>
      </c>
      <c r="M740" s="53"/>
      <c r="N740" s="49" t="s">
        <v>525</v>
      </c>
      <c r="O740" s="49" t="s">
        <v>538</v>
      </c>
      <c r="P740" s="53"/>
    </row>
    <row r="741" spans="1:16" ht="12.75" customHeight="1">
      <c r="A741" s="49" t="s">
        <v>60</v>
      </c>
      <c r="B741" s="49" t="s">
        <v>60</v>
      </c>
      <c r="C741" s="49" t="s">
        <v>1654</v>
      </c>
      <c r="D741" s="49" t="s">
        <v>457</v>
      </c>
      <c r="E741" s="53"/>
      <c r="F741" s="51"/>
      <c r="G741" s="51"/>
      <c r="H741" s="51"/>
      <c r="I741" s="51"/>
      <c r="J741" s="53"/>
      <c r="K741" s="53"/>
      <c r="L741" s="53"/>
      <c r="M741" s="53"/>
      <c r="N741" s="53"/>
      <c r="O741" s="53"/>
      <c r="P741" s="53"/>
    </row>
    <row r="742" spans="1:16" ht="12.75" customHeight="1">
      <c r="A742" s="49" t="s">
        <v>37</v>
      </c>
      <c r="B742" s="49" t="s">
        <v>37</v>
      </c>
      <c r="C742" s="49" t="s">
        <v>1655</v>
      </c>
      <c r="D742" s="49" t="s">
        <v>442</v>
      </c>
      <c r="E742" s="55">
        <v>0.5</v>
      </c>
      <c r="F742" s="51" t="s">
        <v>603</v>
      </c>
      <c r="G742" s="52">
        <v>0.21</v>
      </c>
      <c r="H742" s="51"/>
      <c r="I742" s="51"/>
      <c r="J742" s="51" t="s">
        <v>525</v>
      </c>
      <c r="K742" s="53"/>
      <c r="L742" s="49" t="s">
        <v>1656</v>
      </c>
      <c r="M742" s="53"/>
      <c r="N742" s="49" t="s">
        <v>488</v>
      </c>
      <c r="O742" s="53"/>
      <c r="P742" s="53"/>
    </row>
    <row r="743" spans="1:16" ht="12.75" customHeight="1">
      <c r="A743" s="49" t="s">
        <v>37</v>
      </c>
      <c r="B743" s="49" t="s">
        <v>37</v>
      </c>
      <c r="C743" s="49" t="s">
        <v>1655</v>
      </c>
      <c r="D743" s="49" t="s">
        <v>442</v>
      </c>
      <c r="E743" s="55">
        <v>0.47</v>
      </c>
      <c r="F743" s="51" t="s">
        <v>1066</v>
      </c>
      <c r="G743" s="52">
        <v>0.22</v>
      </c>
      <c r="H743" s="51"/>
      <c r="I743" s="51"/>
      <c r="J743" s="51" t="s">
        <v>525</v>
      </c>
      <c r="K743" s="53"/>
      <c r="L743" s="49" t="s">
        <v>1657</v>
      </c>
      <c r="M743" s="53"/>
      <c r="N743" s="49" t="s">
        <v>488</v>
      </c>
      <c r="O743" s="53"/>
      <c r="P743" s="53"/>
    </row>
    <row r="744" spans="1:16" ht="12.75" customHeight="1">
      <c r="A744" s="49" t="s">
        <v>37</v>
      </c>
      <c r="B744" s="49" t="s">
        <v>37</v>
      </c>
      <c r="C744" s="49" t="s">
        <v>1658</v>
      </c>
      <c r="D744" s="49" t="s">
        <v>457</v>
      </c>
      <c r="E744" s="55">
        <v>0.01</v>
      </c>
      <c r="F744" s="51" t="s">
        <v>1066</v>
      </c>
      <c r="G744" s="52">
        <v>0.52</v>
      </c>
      <c r="H744" s="51" t="s">
        <v>1075</v>
      </c>
      <c r="I744" s="52">
        <v>0.19</v>
      </c>
      <c r="J744" s="51" t="s">
        <v>446</v>
      </c>
      <c r="K744" s="53"/>
      <c r="L744" s="49" t="s">
        <v>1659</v>
      </c>
      <c r="M744" s="53"/>
      <c r="N744" s="49" t="s">
        <v>488</v>
      </c>
      <c r="O744" s="53"/>
      <c r="P744" s="53"/>
    </row>
    <row r="745" spans="1:16" ht="12.75" customHeight="1">
      <c r="A745" s="49" t="s">
        <v>37</v>
      </c>
      <c r="B745" s="49" t="s">
        <v>37</v>
      </c>
      <c r="C745" s="49" t="s">
        <v>1660</v>
      </c>
      <c r="D745" s="49" t="s">
        <v>457</v>
      </c>
      <c r="E745" s="55">
        <v>0.01</v>
      </c>
      <c r="F745" s="51" t="s">
        <v>1066</v>
      </c>
      <c r="G745" s="52">
        <v>0.51</v>
      </c>
      <c r="H745" s="51" t="s">
        <v>1075</v>
      </c>
      <c r="I745" s="52">
        <v>0.15</v>
      </c>
      <c r="J745" s="51" t="s">
        <v>446</v>
      </c>
      <c r="K745" s="53"/>
      <c r="L745" s="49" t="s">
        <v>1659</v>
      </c>
      <c r="M745" s="53"/>
      <c r="N745" s="49" t="s">
        <v>488</v>
      </c>
      <c r="O745" s="53"/>
      <c r="P745" s="53"/>
    </row>
    <row r="746" spans="1:16" ht="12.75" customHeight="1">
      <c r="A746" s="49" t="s">
        <v>37</v>
      </c>
      <c r="B746" s="49" t="s">
        <v>37</v>
      </c>
      <c r="C746" s="49" t="s">
        <v>1661</v>
      </c>
      <c r="D746" s="49" t="s">
        <v>457</v>
      </c>
      <c r="E746" s="55">
        <v>0.09</v>
      </c>
      <c r="F746" s="51" t="s">
        <v>603</v>
      </c>
      <c r="G746" s="52">
        <v>0.33</v>
      </c>
      <c r="H746" s="51"/>
      <c r="I746" s="51"/>
      <c r="J746" s="51" t="s">
        <v>444</v>
      </c>
      <c r="K746" s="53"/>
      <c r="L746" s="49" t="s">
        <v>1656</v>
      </c>
      <c r="M746" s="53"/>
      <c r="N746" s="49" t="s">
        <v>488</v>
      </c>
      <c r="O746" s="53"/>
      <c r="P746" s="53"/>
    </row>
    <row r="747" spans="1:16" ht="12.75" customHeight="1">
      <c r="A747" s="49" t="s">
        <v>37</v>
      </c>
      <c r="B747" s="49" t="s">
        <v>37</v>
      </c>
      <c r="C747" s="49" t="s">
        <v>1662</v>
      </c>
      <c r="D747" s="49" t="s">
        <v>457</v>
      </c>
      <c r="E747" s="55">
        <v>0.12</v>
      </c>
      <c r="F747" s="51" t="s">
        <v>603</v>
      </c>
      <c r="G747" s="52">
        <v>0.45</v>
      </c>
      <c r="H747" s="51"/>
      <c r="I747" s="51"/>
      <c r="J747" s="51" t="s">
        <v>444</v>
      </c>
      <c r="K747" s="53"/>
      <c r="L747" s="49" t="s">
        <v>1656</v>
      </c>
      <c r="M747" s="53"/>
      <c r="N747" s="49" t="s">
        <v>488</v>
      </c>
      <c r="O747" s="53"/>
      <c r="P747" s="53"/>
    </row>
    <row r="748" spans="1:16" ht="12.75" customHeight="1">
      <c r="A748" s="49" t="s">
        <v>37</v>
      </c>
      <c r="B748" s="49" t="s">
        <v>37</v>
      </c>
      <c r="C748" s="49" t="s">
        <v>1663</v>
      </c>
      <c r="D748" s="49" t="s">
        <v>457</v>
      </c>
      <c r="E748" s="55">
        <v>0.13</v>
      </c>
      <c r="F748" s="51" t="s">
        <v>603</v>
      </c>
      <c r="G748" s="52">
        <v>0.34</v>
      </c>
      <c r="H748" s="51"/>
      <c r="I748" s="51"/>
      <c r="J748" s="51" t="s">
        <v>444</v>
      </c>
      <c r="K748" s="53"/>
      <c r="L748" s="49" t="s">
        <v>1656</v>
      </c>
      <c r="M748" s="53"/>
      <c r="N748" s="49" t="s">
        <v>488</v>
      </c>
      <c r="O748" s="53"/>
      <c r="P748" s="53"/>
    </row>
    <row r="749" spans="1:16" ht="12.75" customHeight="1">
      <c r="A749" s="49" t="s">
        <v>37</v>
      </c>
      <c r="B749" s="49" t="s">
        <v>37</v>
      </c>
      <c r="C749" s="49" t="s">
        <v>1664</v>
      </c>
      <c r="D749" s="49" t="s">
        <v>457</v>
      </c>
      <c r="E749" s="55">
        <v>0.14000000000000001</v>
      </c>
      <c r="F749" s="51" t="s">
        <v>603</v>
      </c>
      <c r="G749" s="52">
        <v>0.41</v>
      </c>
      <c r="H749" s="51"/>
      <c r="I749" s="51"/>
      <c r="J749" s="51" t="s">
        <v>444</v>
      </c>
      <c r="K749" s="53"/>
      <c r="L749" s="49" t="s">
        <v>1656</v>
      </c>
      <c r="M749" s="53"/>
      <c r="N749" s="49" t="s">
        <v>488</v>
      </c>
      <c r="O749" s="53"/>
      <c r="P749" s="53"/>
    </row>
    <row r="750" spans="1:16" ht="12.75" customHeight="1">
      <c r="A750" s="49" t="s">
        <v>37</v>
      </c>
      <c r="B750" s="49" t="s">
        <v>37</v>
      </c>
      <c r="C750" s="49" t="s">
        <v>1665</v>
      </c>
      <c r="D750" s="49" t="s">
        <v>457</v>
      </c>
      <c r="E750" s="55">
        <v>0</v>
      </c>
      <c r="F750" s="51" t="s">
        <v>1066</v>
      </c>
      <c r="G750" s="52">
        <v>0.39</v>
      </c>
      <c r="H750" s="51" t="s">
        <v>615</v>
      </c>
      <c r="I750" s="52">
        <v>0.25</v>
      </c>
      <c r="J750" s="51" t="s">
        <v>446</v>
      </c>
      <c r="K750" s="53"/>
      <c r="L750" s="49" t="s">
        <v>1252</v>
      </c>
      <c r="M750" s="53"/>
      <c r="N750" s="49" t="s">
        <v>446</v>
      </c>
      <c r="O750" s="53"/>
      <c r="P750" s="53"/>
    </row>
    <row r="751" spans="1:16" ht="12.75" customHeight="1">
      <c r="A751" s="49" t="s">
        <v>37</v>
      </c>
      <c r="B751" s="49" t="s">
        <v>37</v>
      </c>
      <c r="C751" s="49" t="s">
        <v>1666</v>
      </c>
      <c r="D751" s="49" t="s">
        <v>457</v>
      </c>
      <c r="E751" s="55">
        <v>0.01</v>
      </c>
      <c r="F751" s="51" t="s">
        <v>1066</v>
      </c>
      <c r="G751" s="52">
        <v>0.39</v>
      </c>
      <c r="H751" s="51"/>
      <c r="I751" s="51"/>
      <c r="J751" s="51" t="s">
        <v>446</v>
      </c>
      <c r="K751" s="53"/>
      <c r="L751" s="49" t="s">
        <v>446</v>
      </c>
      <c r="M751" s="53"/>
      <c r="N751" s="49" t="s">
        <v>446</v>
      </c>
      <c r="O751" s="53"/>
      <c r="P751" s="53"/>
    </row>
    <row r="752" spans="1:16" ht="12.75" customHeight="1">
      <c r="A752" s="49" t="s">
        <v>37</v>
      </c>
      <c r="B752" s="49" t="s">
        <v>37</v>
      </c>
      <c r="C752" s="49" t="s">
        <v>1667</v>
      </c>
      <c r="D752" s="49" t="s">
        <v>457</v>
      </c>
      <c r="E752" s="55">
        <v>0.06</v>
      </c>
      <c r="F752" s="51" t="s">
        <v>603</v>
      </c>
      <c r="G752" s="52">
        <v>0.28999999999999998</v>
      </c>
      <c r="H752" s="51" t="s">
        <v>1668</v>
      </c>
      <c r="I752" s="52">
        <v>0.17</v>
      </c>
      <c r="J752" s="51" t="s">
        <v>444</v>
      </c>
      <c r="K752" s="53"/>
      <c r="L752" s="49" t="s">
        <v>1669</v>
      </c>
      <c r="M752" s="53"/>
      <c r="N752" s="49" t="s">
        <v>1670</v>
      </c>
      <c r="O752" s="49" t="s">
        <v>1671</v>
      </c>
      <c r="P752" s="53"/>
    </row>
    <row r="753" spans="1:16" ht="12.75" customHeight="1">
      <c r="A753" s="49" t="s">
        <v>37</v>
      </c>
      <c r="B753" s="49" t="s">
        <v>37</v>
      </c>
      <c r="C753" s="49" t="s">
        <v>1672</v>
      </c>
      <c r="D753" s="49" t="s">
        <v>457</v>
      </c>
      <c r="E753" s="55">
        <v>0.01</v>
      </c>
      <c r="F753" s="51" t="s">
        <v>1066</v>
      </c>
      <c r="G753" s="52">
        <v>0.4</v>
      </c>
      <c r="H753" s="51"/>
      <c r="I753" s="51"/>
      <c r="J753" s="51" t="s">
        <v>446</v>
      </c>
      <c r="K753" s="53"/>
      <c r="L753" s="49" t="s">
        <v>1659</v>
      </c>
      <c r="M753" s="53"/>
      <c r="N753" s="49" t="s">
        <v>1673</v>
      </c>
      <c r="O753" s="53"/>
      <c r="P753" s="53"/>
    </row>
    <row r="754" spans="1:16" ht="12.75" customHeight="1">
      <c r="A754" s="49" t="s">
        <v>37</v>
      </c>
      <c r="B754" s="49" t="s">
        <v>37</v>
      </c>
      <c r="C754" s="49" t="s">
        <v>1672</v>
      </c>
      <c r="D754" s="49" t="s">
        <v>457</v>
      </c>
      <c r="E754" s="55">
        <v>0.01</v>
      </c>
      <c r="F754" s="51" t="s">
        <v>1066</v>
      </c>
      <c r="G754" s="52">
        <v>0.6</v>
      </c>
      <c r="H754" s="51" t="s">
        <v>1075</v>
      </c>
      <c r="I754" s="52">
        <v>0.16</v>
      </c>
      <c r="J754" s="51" t="s">
        <v>446</v>
      </c>
      <c r="K754" s="53"/>
      <c r="L754" s="49" t="s">
        <v>1659</v>
      </c>
      <c r="M754" s="53"/>
      <c r="N754" s="49" t="s">
        <v>1674</v>
      </c>
      <c r="O754" s="53"/>
      <c r="P754" s="53"/>
    </row>
    <row r="755" spans="1:16" ht="12.75" customHeight="1">
      <c r="A755" s="49" t="s">
        <v>37</v>
      </c>
      <c r="B755" s="49" t="s">
        <v>37</v>
      </c>
      <c r="C755" s="49" t="s">
        <v>1675</v>
      </c>
      <c r="D755" s="49" t="s">
        <v>457</v>
      </c>
      <c r="E755" s="55">
        <v>7.0000000000000007E-2</v>
      </c>
      <c r="F755" s="51" t="s">
        <v>603</v>
      </c>
      <c r="G755" s="52">
        <v>0.37</v>
      </c>
      <c r="H755" s="51" t="s">
        <v>1066</v>
      </c>
      <c r="I755" s="52">
        <v>0.19</v>
      </c>
      <c r="J755" s="51" t="s">
        <v>444</v>
      </c>
      <c r="K755" s="53"/>
      <c r="L755" s="49" t="s">
        <v>1656</v>
      </c>
      <c r="M755" s="53"/>
      <c r="N755" s="49" t="s">
        <v>1674</v>
      </c>
      <c r="O755" s="49" t="s">
        <v>1673</v>
      </c>
      <c r="P755" s="53"/>
    </row>
    <row r="756" spans="1:16" ht="12.75" customHeight="1">
      <c r="A756" s="49" t="s">
        <v>37</v>
      </c>
      <c r="B756" s="49" t="s">
        <v>37</v>
      </c>
      <c r="C756" s="49" t="s">
        <v>1676</v>
      </c>
      <c r="D756" s="49" t="s">
        <v>457</v>
      </c>
      <c r="E756" s="55">
        <v>0.06</v>
      </c>
      <c r="F756" s="51" t="s">
        <v>603</v>
      </c>
      <c r="G756" s="52">
        <v>0.3</v>
      </c>
      <c r="H756" s="51" t="s">
        <v>1668</v>
      </c>
      <c r="I756" s="52">
        <v>0.17</v>
      </c>
      <c r="J756" s="51" t="s">
        <v>444</v>
      </c>
      <c r="K756" s="53"/>
      <c r="L756" s="49" t="s">
        <v>1677</v>
      </c>
      <c r="M756" s="53"/>
      <c r="N756" s="49" t="s">
        <v>1670</v>
      </c>
      <c r="O756" s="49" t="s">
        <v>1671</v>
      </c>
      <c r="P756" s="53"/>
    </row>
    <row r="757" spans="1:16" ht="12.75" customHeight="1">
      <c r="A757" s="49" t="s">
        <v>37</v>
      </c>
      <c r="B757" s="49" t="s">
        <v>37</v>
      </c>
      <c r="C757" s="49" t="s">
        <v>1678</v>
      </c>
      <c r="D757" s="49" t="s">
        <v>457</v>
      </c>
      <c r="E757" s="55">
        <v>7.0000000000000007E-2</v>
      </c>
      <c r="F757" s="51" t="s">
        <v>603</v>
      </c>
      <c r="G757" s="52">
        <v>0.32</v>
      </c>
      <c r="H757" s="51" t="s">
        <v>1066</v>
      </c>
      <c r="I757" s="52">
        <v>0.27</v>
      </c>
      <c r="J757" s="51" t="s">
        <v>444</v>
      </c>
      <c r="K757" s="53"/>
      <c r="L757" s="49" t="s">
        <v>1679</v>
      </c>
      <c r="M757" s="53"/>
      <c r="N757" s="49" t="s">
        <v>446</v>
      </c>
      <c r="O757" s="53"/>
      <c r="P757" s="53"/>
    </row>
    <row r="758" spans="1:16" ht="12.75" customHeight="1">
      <c r="A758" s="49" t="s">
        <v>37</v>
      </c>
      <c r="B758" s="49" t="s">
        <v>37</v>
      </c>
      <c r="C758" s="49" t="s">
        <v>1680</v>
      </c>
      <c r="D758" s="49" t="s">
        <v>457</v>
      </c>
      <c r="E758" s="55">
        <v>7.0000000000000007E-2</v>
      </c>
      <c r="F758" s="51" t="s">
        <v>603</v>
      </c>
      <c r="G758" s="52">
        <v>0.31</v>
      </c>
      <c r="H758" s="51" t="s">
        <v>1066</v>
      </c>
      <c r="I758" s="52">
        <v>0.28000000000000003</v>
      </c>
      <c r="J758" s="51" t="s">
        <v>444</v>
      </c>
      <c r="K758" s="53"/>
      <c r="L758" s="49" t="s">
        <v>1679</v>
      </c>
      <c r="M758" s="53"/>
      <c r="N758" s="49" t="s">
        <v>446</v>
      </c>
      <c r="O758" s="53"/>
      <c r="P758" s="53"/>
    </row>
    <row r="759" spans="1:16" ht="12.75" customHeight="1">
      <c r="A759" s="49" t="s">
        <v>37</v>
      </c>
      <c r="B759" s="49" t="s">
        <v>37</v>
      </c>
      <c r="C759" s="49" t="s">
        <v>1681</v>
      </c>
      <c r="D759" s="49" t="s">
        <v>457</v>
      </c>
      <c r="E759" s="55">
        <v>7.0000000000000007E-2</v>
      </c>
      <c r="F759" s="51" t="s">
        <v>603</v>
      </c>
      <c r="G759" s="52">
        <v>0.32</v>
      </c>
      <c r="H759" s="51" t="s">
        <v>1668</v>
      </c>
      <c r="I759" s="52">
        <v>0.2</v>
      </c>
      <c r="J759" s="51" t="s">
        <v>444</v>
      </c>
      <c r="K759" s="53"/>
      <c r="L759" s="49" t="s">
        <v>1677</v>
      </c>
      <c r="M759" s="53"/>
      <c r="N759" s="49" t="s">
        <v>1674</v>
      </c>
      <c r="O759" s="49" t="s">
        <v>1682</v>
      </c>
      <c r="P759" s="53"/>
    </row>
    <row r="760" spans="1:16" ht="12.75" customHeight="1">
      <c r="A760" s="49" t="s">
        <v>37</v>
      </c>
      <c r="B760" s="49" t="s">
        <v>37</v>
      </c>
      <c r="C760" s="49" t="s">
        <v>1683</v>
      </c>
      <c r="D760" s="49" t="s">
        <v>457</v>
      </c>
      <c r="E760" s="55">
        <v>0.05</v>
      </c>
      <c r="F760" s="51" t="s">
        <v>603</v>
      </c>
      <c r="G760" s="52">
        <v>0.34</v>
      </c>
      <c r="H760" s="51" t="s">
        <v>1668</v>
      </c>
      <c r="I760" s="52">
        <v>0.16</v>
      </c>
      <c r="J760" s="51" t="s">
        <v>444</v>
      </c>
      <c r="K760" s="53"/>
      <c r="L760" s="49" t="s">
        <v>1677</v>
      </c>
      <c r="M760" s="53"/>
      <c r="N760" s="49" t="s">
        <v>1682</v>
      </c>
      <c r="O760" s="53"/>
      <c r="P760" s="53"/>
    </row>
    <row r="761" spans="1:16" ht="12.75" customHeight="1">
      <c r="A761" s="49" t="s">
        <v>37</v>
      </c>
      <c r="B761" s="49" t="s">
        <v>37</v>
      </c>
      <c r="C761" s="49" t="s">
        <v>1684</v>
      </c>
      <c r="D761" s="49" t="s">
        <v>457</v>
      </c>
      <c r="E761" s="55">
        <v>0.08</v>
      </c>
      <c r="F761" s="51" t="s">
        <v>603</v>
      </c>
      <c r="G761" s="52">
        <v>0.36</v>
      </c>
      <c r="H761" s="51" t="s">
        <v>1066</v>
      </c>
      <c r="I761" s="52">
        <v>0.19</v>
      </c>
      <c r="J761" s="51" t="s">
        <v>444</v>
      </c>
      <c r="K761" s="53"/>
      <c r="L761" s="49" t="s">
        <v>1656</v>
      </c>
      <c r="M761" s="53"/>
      <c r="N761" s="49" t="s">
        <v>1674</v>
      </c>
      <c r="O761" s="53"/>
      <c r="P761" s="53"/>
    </row>
    <row r="762" spans="1:16" ht="12.75" customHeight="1">
      <c r="A762" s="49" t="s">
        <v>37</v>
      </c>
      <c r="B762" s="49" t="s">
        <v>37</v>
      </c>
      <c r="C762" s="49" t="s">
        <v>1684</v>
      </c>
      <c r="D762" s="49" t="s">
        <v>457</v>
      </c>
      <c r="E762" s="55">
        <v>7.0000000000000007E-2</v>
      </c>
      <c r="F762" s="51" t="s">
        <v>603</v>
      </c>
      <c r="G762" s="52">
        <v>0.34</v>
      </c>
      <c r="H762" s="51" t="s">
        <v>1066</v>
      </c>
      <c r="I762" s="52">
        <v>0.26</v>
      </c>
      <c r="J762" s="51" t="s">
        <v>444</v>
      </c>
      <c r="K762" s="53"/>
      <c r="L762" s="49" t="s">
        <v>1656</v>
      </c>
      <c r="M762" s="53"/>
      <c r="N762" s="49" t="s">
        <v>1673</v>
      </c>
      <c r="O762" s="53"/>
      <c r="P762" s="53"/>
    </row>
    <row r="763" spans="1:16" ht="12.75" customHeight="1">
      <c r="A763" s="49" t="s">
        <v>37</v>
      </c>
      <c r="B763" s="49" t="s">
        <v>37</v>
      </c>
      <c r="C763" s="49" t="s">
        <v>1685</v>
      </c>
      <c r="D763" s="49" t="s">
        <v>457</v>
      </c>
      <c r="E763" s="55">
        <v>0.34</v>
      </c>
      <c r="F763" s="51" t="s">
        <v>603</v>
      </c>
      <c r="G763" s="52">
        <v>0.27</v>
      </c>
      <c r="H763" s="51"/>
      <c r="I763" s="51"/>
      <c r="J763" s="51" t="s">
        <v>525</v>
      </c>
      <c r="K763" s="53"/>
      <c r="L763" s="49" t="s">
        <v>1656</v>
      </c>
      <c r="M763" s="53"/>
      <c r="N763" s="49" t="s">
        <v>488</v>
      </c>
      <c r="O763" s="53"/>
      <c r="P763" s="53"/>
    </row>
    <row r="764" spans="1:16" ht="12.75" customHeight="1">
      <c r="A764" s="49" t="s">
        <v>37</v>
      </c>
      <c r="B764" s="49" t="s">
        <v>37</v>
      </c>
      <c r="C764" s="49" t="s">
        <v>1685</v>
      </c>
      <c r="D764" s="49" t="s">
        <v>457</v>
      </c>
      <c r="E764" s="55">
        <v>0.3</v>
      </c>
      <c r="F764" s="51" t="s">
        <v>1066</v>
      </c>
      <c r="G764" s="52">
        <v>0.36</v>
      </c>
      <c r="H764" s="51"/>
      <c r="I764" s="51"/>
      <c r="J764" s="51" t="s">
        <v>525</v>
      </c>
      <c r="K764" s="53"/>
      <c r="L764" s="49" t="s">
        <v>1657</v>
      </c>
      <c r="M764" s="53"/>
      <c r="N764" s="49" t="s">
        <v>446</v>
      </c>
      <c r="O764" s="53"/>
      <c r="P764" s="53"/>
    </row>
    <row r="765" spans="1:16" ht="12.75" customHeight="1">
      <c r="A765" s="49" t="s">
        <v>37</v>
      </c>
      <c r="B765" s="49" t="s">
        <v>37</v>
      </c>
      <c r="C765" s="49" t="s">
        <v>303</v>
      </c>
      <c r="D765" s="49" t="s">
        <v>442</v>
      </c>
      <c r="E765" s="55">
        <v>0.03</v>
      </c>
      <c r="F765" s="51" t="s">
        <v>603</v>
      </c>
      <c r="G765" s="52">
        <v>0.35</v>
      </c>
      <c r="H765" s="51"/>
      <c r="I765" s="51"/>
      <c r="J765" s="51" t="s">
        <v>525</v>
      </c>
      <c r="K765" s="53"/>
      <c r="L765" s="49" t="s">
        <v>1656</v>
      </c>
      <c r="M765" s="53"/>
      <c r="N765" s="49" t="s">
        <v>488</v>
      </c>
      <c r="O765" s="53"/>
      <c r="P765" s="53"/>
    </row>
    <row r="766" spans="1:16" ht="12.75" customHeight="1">
      <c r="A766" s="49" t="s">
        <v>37</v>
      </c>
      <c r="B766" s="49" t="s">
        <v>37</v>
      </c>
      <c r="C766" s="49" t="s">
        <v>1686</v>
      </c>
      <c r="D766" s="49" t="s">
        <v>442</v>
      </c>
      <c r="E766" s="55">
        <v>0.01</v>
      </c>
      <c r="F766" s="51" t="s">
        <v>1066</v>
      </c>
      <c r="G766" s="52">
        <v>0.65</v>
      </c>
      <c r="H766" s="51" t="s">
        <v>1075</v>
      </c>
      <c r="I766" s="52">
        <v>0.21</v>
      </c>
      <c r="J766" s="51" t="s">
        <v>446</v>
      </c>
      <c r="K766" s="53"/>
      <c r="L766" s="49" t="s">
        <v>1659</v>
      </c>
      <c r="M766" s="53"/>
      <c r="N766" s="49" t="s">
        <v>488</v>
      </c>
      <c r="O766" s="53"/>
      <c r="P766" s="53"/>
    </row>
    <row r="767" spans="1:16" ht="12.75" customHeight="1">
      <c r="A767" s="49" t="s">
        <v>37</v>
      </c>
      <c r="B767" s="49" t="s">
        <v>37</v>
      </c>
      <c r="C767" s="49" t="s">
        <v>1687</v>
      </c>
      <c r="D767" s="49" t="s">
        <v>442</v>
      </c>
      <c r="E767" s="55">
        <v>0.01</v>
      </c>
      <c r="F767" s="51" t="s">
        <v>1066</v>
      </c>
      <c r="G767" s="52">
        <v>0.65</v>
      </c>
      <c r="H767" s="51" t="s">
        <v>1075</v>
      </c>
      <c r="I767" s="52">
        <v>0.19</v>
      </c>
      <c r="J767" s="51" t="s">
        <v>446</v>
      </c>
      <c r="K767" s="53"/>
      <c r="L767" s="49" t="s">
        <v>1659</v>
      </c>
      <c r="M767" s="53"/>
      <c r="N767" s="49" t="s">
        <v>488</v>
      </c>
      <c r="O767" s="53"/>
      <c r="P767" s="53"/>
    </row>
    <row r="768" spans="1:16" ht="12.75" customHeight="1">
      <c r="A768" s="49" t="s">
        <v>214</v>
      </c>
      <c r="B768" s="49" t="s">
        <v>214</v>
      </c>
      <c r="C768" s="49" t="s">
        <v>1688</v>
      </c>
      <c r="D768" s="49" t="s">
        <v>457</v>
      </c>
      <c r="E768" s="55">
        <v>0.2</v>
      </c>
      <c r="F768" s="51" t="s">
        <v>914</v>
      </c>
      <c r="G768" s="52">
        <v>0.2</v>
      </c>
      <c r="H768" s="51" t="s">
        <v>916</v>
      </c>
      <c r="I768" s="52">
        <v>0.15</v>
      </c>
      <c r="J768" s="51" t="s">
        <v>525</v>
      </c>
      <c r="K768" s="53"/>
      <c r="L768" s="49" t="s">
        <v>1689</v>
      </c>
      <c r="M768" s="53"/>
      <c r="N768" s="49" t="s">
        <v>538</v>
      </c>
      <c r="O768" s="53"/>
      <c r="P768" s="53"/>
    </row>
    <row r="769" spans="1:16" ht="12.75" customHeight="1">
      <c r="A769" s="49" t="s">
        <v>214</v>
      </c>
      <c r="B769" s="49" t="s">
        <v>214</v>
      </c>
      <c r="C769" s="49" t="s">
        <v>1690</v>
      </c>
      <c r="D769" s="49" t="s">
        <v>457</v>
      </c>
      <c r="E769" s="55">
        <v>0.2</v>
      </c>
      <c r="F769" s="51" t="s">
        <v>914</v>
      </c>
      <c r="G769" s="52">
        <v>0.2</v>
      </c>
      <c r="H769" s="51" t="s">
        <v>916</v>
      </c>
      <c r="I769" s="52">
        <v>0.2</v>
      </c>
      <c r="J769" s="51" t="s">
        <v>525</v>
      </c>
      <c r="K769" s="53"/>
      <c r="L769" s="49" t="s">
        <v>1689</v>
      </c>
      <c r="M769" s="53"/>
      <c r="N769" s="49" t="s">
        <v>538</v>
      </c>
      <c r="O769" s="53"/>
      <c r="P769" s="53"/>
    </row>
    <row r="770" spans="1:16" ht="12.75" customHeight="1">
      <c r="A770" s="49" t="s">
        <v>214</v>
      </c>
      <c r="B770" s="49" t="s">
        <v>214</v>
      </c>
      <c r="C770" s="49" t="s">
        <v>1691</v>
      </c>
      <c r="D770" s="49" t="s">
        <v>457</v>
      </c>
      <c r="E770" s="55">
        <v>0.06</v>
      </c>
      <c r="F770" s="51" t="s">
        <v>914</v>
      </c>
      <c r="G770" s="52">
        <v>0.25</v>
      </c>
      <c r="H770" s="51" t="s">
        <v>916</v>
      </c>
      <c r="I770" s="52">
        <v>0.2</v>
      </c>
      <c r="J770" s="51" t="s">
        <v>1689</v>
      </c>
      <c r="K770" s="53"/>
      <c r="L770" s="49" t="s">
        <v>1689</v>
      </c>
      <c r="M770" s="53"/>
      <c r="N770" s="49" t="s">
        <v>538</v>
      </c>
      <c r="O770" s="53"/>
      <c r="P770" s="53"/>
    </row>
    <row r="771" spans="1:16" ht="12.75" customHeight="1">
      <c r="A771" s="49" t="s">
        <v>214</v>
      </c>
      <c r="B771" s="49" t="s">
        <v>214</v>
      </c>
      <c r="C771" s="49" t="s">
        <v>1692</v>
      </c>
      <c r="D771" s="49" t="s">
        <v>457</v>
      </c>
      <c r="E771" s="55">
        <v>0.06</v>
      </c>
      <c r="F771" s="51" t="s">
        <v>914</v>
      </c>
      <c r="G771" s="52">
        <v>0.2</v>
      </c>
      <c r="H771" s="51" t="s">
        <v>916</v>
      </c>
      <c r="I771" s="52">
        <v>0.2</v>
      </c>
      <c r="J771" s="51" t="s">
        <v>1689</v>
      </c>
      <c r="K771" s="53"/>
      <c r="L771" s="49" t="s">
        <v>1689</v>
      </c>
      <c r="M771" s="53"/>
      <c r="N771" s="49" t="s">
        <v>538</v>
      </c>
      <c r="O771" s="53"/>
      <c r="P771" s="53"/>
    </row>
    <row r="772" spans="1:16" ht="12.75" customHeight="1">
      <c r="A772" s="49" t="s">
        <v>214</v>
      </c>
      <c r="B772" s="49" t="s">
        <v>214</v>
      </c>
      <c r="C772" s="49" t="s">
        <v>1693</v>
      </c>
      <c r="D772" s="49" t="s">
        <v>457</v>
      </c>
      <c r="E772" s="55">
        <v>0.01</v>
      </c>
      <c r="F772" s="51" t="s">
        <v>615</v>
      </c>
      <c r="G772" s="52">
        <v>0.5</v>
      </c>
      <c r="H772" s="51" t="s">
        <v>914</v>
      </c>
      <c r="I772" s="52">
        <v>0.1</v>
      </c>
      <c r="J772" s="51" t="s">
        <v>1252</v>
      </c>
      <c r="K772" s="53"/>
      <c r="L772" s="49" t="s">
        <v>1252</v>
      </c>
      <c r="M772" s="53"/>
      <c r="N772" s="49" t="s">
        <v>538</v>
      </c>
      <c r="O772" s="53"/>
      <c r="P772" s="53"/>
    </row>
    <row r="773" spans="1:16" ht="12.75" customHeight="1">
      <c r="A773" s="49" t="s">
        <v>214</v>
      </c>
      <c r="B773" s="49" t="s">
        <v>214</v>
      </c>
      <c r="C773" s="49" t="s">
        <v>1694</v>
      </c>
      <c r="D773" s="49" t="s">
        <v>457</v>
      </c>
      <c r="E773" s="55">
        <v>0.01</v>
      </c>
      <c r="F773" s="51" t="s">
        <v>615</v>
      </c>
      <c r="G773" s="52">
        <v>0.45</v>
      </c>
      <c r="H773" s="51" t="s">
        <v>914</v>
      </c>
      <c r="I773" s="52">
        <v>0.2</v>
      </c>
      <c r="J773" s="51" t="s">
        <v>1252</v>
      </c>
      <c r="K773" s="53"/>
      <c r="L773" s="49" t="s">
        <v>1689</v>
      </c>
      <c r="M773" s="53"/>
      <c r="N773" s="49" t="s">
        <v>538</v>
      </c>
      <c r="O773" s="53"/>
      <c r="P773" s="53"/>
    </row>
    <row r="774" spans="1:16" ht="12.75" customHeight="1">
      <c r="A774" s="49" t="s">
        <v>214</v>
      </c>
      <c r="B774" s="49" t="s">
        <v>214</v>
      </c>
      <c r="C774" s="49" t="s">
        <v>1695</v>
      </c>
      <c r="D774" s="49" t="s">
        <v>457</v>
      </c>
      <c r="E774" s="55">
        <v>0.01</v>
      </c>
      <c r="F774" s="51" t="s">
        <v>615</v>
      </c>
      <c r="G774" s="52">
        <v>0.5</v>
      </c>
      <c r="H774" s="51" t="s">
        <v>914</v>
      </c>
      <c r="I774" s="52">
        <v>0.1</v>
      </c>
      <c r="J774" s="51" t="s">
        <v>1252</v>
      </c>
      <c r="K774" s="53"/>
      <c r="L774" s="49" t="s">
        <v>1252</v>
      </c>
      <c r="M774" s="53"/>
      <c r="N774" s="49" t="s">
        <v>538</v>
      </c>
      <c r="O774" s="53"/>
      <c r="P774" s="53"/>
    </row>
    <row r="775" spans="1:16" ht="12.75" customHeight="1">
      <c r="A775" s="49" t="s">
        <v>214</v>
      </c>
      <c r="B775" s="49" t="s">
        <v>214</v>
      </c>
      <c r="C775" s="49" t="s">
        <v>1696</v>
      </c>
      <c r="D775" s="49" t="s">
        <v>457</v>
      </c>
      <c r="E775" s="55">
        <v>0.03</v>
      </c>
      <c r="F775" s="51" t="s">
        <v>615</v>
      </c>
      <c r="G775" s="52">
        <v>0.3</v>
      </c>
      <c r="H775" s="51" t="s">
        <v>914</v>
      </c>
      <c r="I775" s="52">
        <v>0.2</v>
      </c>
      <c r="J775" s="51" t="s">
        <v>1252</v>
      </c>
      <c r="K775" s="53"/>
      <c r="L775" s="49" t="s">
        <v>1689</v>
      </c>
      <c r="M775" s="53"/>
      <c r="N775" s="49" t="s">
        <v>538</v>
      </c>
      <c r="O775" s="53"/>
      <c r="P775" s="53"/>
    </row>
    <row r="776" spans="1:16" ht="12.75" customHeight="1">
      <c r="A776" s="49" t="s">
        <v>214</v>
      </c>
      <c r="B776" s="49" t="s">
        <v>214</v>
      </c>
      <c r="C776" s="49" t="s">
        <v>1697</v>
      </c>
      <c r="D776" s="54" t="s">
        <v>457</v>
      </c>
      <c r="E776" s="50">
        <v>0.01</v>
      </c>
      <c r="F776" s="51" t="s">
        <v>914</v>
      </c>
      <c r="G776" s="52">
        <v>0.3</v>
      </c>
      <c r="H776" s="51" t="s">
        <v>1066</v>
      </c>
      <c r="I776" s="52">
        <v>0.1</v>
      </c>
      <c r="J776" s="54" t="s">
        <v>1689</v>
      </c>
      <c r="K776" s="53"/>
      <c r="L776" s="49" t="s">
        <v>1689</v>
      </c>
      <c r="M776" s="53"/>
      <c r="N776" s="49" t="s">
        <v>538</v>
      </c>
      <c r="O776" s="53"/>
      <c r="P776" s="53"/>
    </row>
    <row r="777" spans="1:16" ht="12.75" customHeight="1">
      <c r="A777" s="49" t="s">
        <v>214</v>
      </c>
      <c r="B777" s="49" t="s">
        <v>214</v>
      </c>
      <c r="C777" s="49" t="s">
        <v>1698</v>
      </c>
      <c r="D777" s="54" t="s">
        <v>457</v>
      </c>
      <c r="E777" s="50">
        <v>0.01</v>
      </c>
      <c r="F777" s="51" t="s">
        <v>914</v>
      </c>
      <c r="G777" s="52">
        <v>0.35</v>
      </c>
      <c r="H777" s="51" t="s">
        <v>1066</v>
      </c>
      <c r="I777" s="52">
        <v>0.1</v>
      </c>
      <c r="J777" s="54" t="s">
        <v>1689</v>
      </c>
      <c r="K777" s="53"/>
      <c r="L777" s="49" t="s">
        <v>1689</v>
      </c>
      <c r="M777" s="53"/>
      <c r="N777" s="49" t="s">
        <v>538</v>
      </c>
      <c r="O777" s="53"/>
      <c r="P777" s="53"/>
    </row>
    <row r="778" spans="1:16" ht="12.75" customHeight="1">
      <c r="A778" s="49" t="s">
        <v>214</v>
      </c>
      <c r="B778" s="49" t="s">
        <v>214</v>
      </c>
      <c r="C778" s="49" t="s">
        <v>1699</v>
      </c>
      <c r="D778" s="54" t="s">
        <v>442</v>
      </c>
      <c r="E778" s="50">
        <v>0.01</v>
      </c>
      <c r="F778" s="51" t="s">
        <v>914</v>
      </c>
      <c r="G778" s="52">
        <v>0.3</v>
      </c>
      <c r="H778" s="51" t="s">
        <v>1066</v>
      </c>
      <c r="I778" s="52">
        <v>0.15</v>
      </c>
      <c r="J778" s="54" t="s">
        <v>1689</v>
      </c>
      <c r="K778" s="53"/>
      <c r="L778" s="49" t="s">
        <v>1689</v>
      </c>
      <c r="M778" s="53"/>
      <c r="N778" s="49" t="s">
        <v>538</v>
      </c>
      <c r="O778" s="53"/>
      <c r="P778" s="53"/>
    </row>
    <row r="779" spans="1:16" ht="12.75" customHeight="1">
      <c r="A779" s="49" t="s">
        <v>214</v>
      </c>
      <c r="B779" s="49" t="s">
        <v>214</v>
      </c>
      <c r="C779" s="49" t="s">
        <v>1700</v>
      </c>
      <c r="D779" s="54" t="s">
        <v>442</v>
      </c>
      <c r="E779" s="50">
        <v>0.01</v>
      </c>
      <c r="F779" s="51" t="s">
        <v>914</v>
      </c>
      <c r="G779" s="52">
        <v>0.35</v>
      </c>
      <c r="H779" s="51" t="s">
        <v>1701</v>
      </c>
      <c r="I779" s="52">
        <v>0.1</v>
      </c>
      <c r="J779" s="54" t="s">
        <v>1689</v>
      </c>
      <c r="K779" s="53"/>
      <c r="L779" s="49" t="s">
        <v>1689</v>
      </c>
      <c r="M779" s="53"/>
      <c r="N779" s="49" t="s">
        <v>538</v>
      </c>
      <c r="O779" s="53"/>
      <c r="P779" s="53"/>
    </row>
    <row r="780" spans="1:16" ht="12.75" customHeight="1">
      <c r="A780" s="49" t="s">
        <v>214</v>
      </c>
      <c r="B780" s="49" t="s">
        <v>214</v>
      </c>
      <c r="C780" s="49" t="s">
        <v>1702</v>
      </c>
      <c r="D780" s="54" t="s">
        <v>442</v>
      </c>
      <c r="E780" s="50">
        <v>0.01</v>
      </c>
      <c r="F780" s="51" t="s">
        <v>916</v>
      </c>
      <c r="G780" s="52">
        <v>0.25</v>
      </c>
      <c r="H780" s="51" t="s">
        <v>914</v>
      </c>
      <c r="I780" s="52">
        <v>0.2</v>
      </c>
      <c r="J780" s="54" t="s">
        <v>451</v>
      </c>
      <c r="K780" s="53"/>
      <c r="L780" s="49" t="s">
        <v>1689</v>
      </c>
      <c r="M780" s="53"/>
      <c r="N780" s="49" t="s">
        <v>538</v>
      </c>
      <c r="O780" s="53"/>
      <c r="P780" s="53"/>
    </row>
    <row r="781" spans="1:16" ht="12.75" customHeight="1">
      <c r="A781" s="49" t="s">
        <v>214</v>
      </c>
      <c r="B781" s="49" t="s">
        <v>214</v>
      </c>
      <c r="C781" s="49" t="s">
        <v>1703</v>
      </c>
      <c r="D781" s="54" t="s">
        <v>442</v>
      </c>
      <c r="E781" s="50">
        <v>0.01</v>
      </c>
      <c r="F781" s="51" t="s">
        <v>916</v>
      </c>
      <c r="G781" s="52">
        <v>0.2</v>
      </c>
      <c r="H781" s="51" t="s">
        <v>914</v>
      </c>
      <c r="I781" s="52">
        <v>0.2</v>
      </c>
      <c r="J781" s="54" t="s">
        <v>451</v>
      </c>
      <c r="K781" s="53"/>
      <c r="L781" s="49" t="s">
        <v>1689</v>
      </c>
      <c r="M781" s="53"/>
      <c r="N781" s="49" t="s">
        <v>538</v>
      </c>
      <c r="O781" s="53"/>
      <c r="P781" s="53"/>
    </row>
    <row r="782" spans="1:16" ht="12.75" customHeight="1">
      <c r="A782" s="49" t="s">
        <v>214</v>
      </c>
      <c r="B782" s="49" t="s">
        <v>214</v>
      </c>
      <c r="C782" s="49" t="s">
        <v>1704</v>
      </c>
      <c r="D782" s="54" t="s">
        <v>442</v>
      </c>
      <c r="E782" s="50">
        <v>0.01</v>
      </c>
      <c r="F782" s="51" t="s">
        <v>615</v>
      </c>
      <c r="G782" s="52">
        <v>0.45</v>
      </c>
      <c r="H782" s="51" t="s">
        <v>914</v>
      </c>
      <c r="I782" s="52">
        <v>0.2</v>
      </c>
      <c r="J782" s="54" t="s">
        <v>1252</v>
      </c>
      <c r="K782" s="53"/>
      <c r="L782" s="49" t="s">
        <v>1689</v>
      </c>
      <c r="M782" s="53"/>
      <c r="N782" s="49" t="s">
        <v>538</v>
      </c>
      <c r="O782" s="53"/>
      <c r="P782" s="53"/>
    </row>
    <row r="783" spans="1:16" ht="12.75" customHeight="1">
      <c r="A783" s="49" t="s">
        <v>214</v>
      </c>
      <c r="B783" s="49" t="s">
        <v>214</v>
      </c>
      <c r="C783" s="49" t="s">
        <v>1705</v>
      </c>
      <c r="D783" s="54" t="s">
        <v>442</v>
      </c>
      <c r="E783" s="50">
        <v>0.05</v>
      </c>
      <c r="F783" s="51" t="s">
        <v>615</v>
      </c>
      <c r="G783" s="52">
        <v>0.3</v>
      </c>
      <c r="H783" s="51" t="s">
        <v>914</v>
      </c>
      <c r="I783" s="52">
        <v>0.15</v>
      </c>
      <c r="J783" s="54" t="s">
        <v>1252</v>
      </c>
      <c r="K783" s="58"/>
      <c r="L783" s="49" t="s">
        <v>1689</v>
      </c>
      <c r="M783" s="58"/>
      <c r="N783" s="49" t="s">
        <v>538</v>
      </c>
      <c r="O783" s="58"/>
      <c r="P783" s="58"/>
    </row>
    <row r="784" spans="1:16" ht="12.75" customHeight="1">
      <c r="A784" s="49" t="s">
        <v>214</v>
      </c>
      <c r="B784" s="49" t="s">
        <v>214</v>
      </c>
      <c r="C784" s="49" t="s">
        <v>1706</v>
      </c>
      <c r="D784" s="54" t="s">
        <v>442</v>
      </c>
      <c r="E784" s="50">
        <v>0.01</v>
      </c>
      <c r="F784" s="51" t="s">
        <v>615</v>
      </c>
      <c r="G784" s="52">
        <v>0.65</v>
      </c>
      <c r="H784" s="51" t="s">
        <v>914</v>
      </c>
      <c r="I784" s="52">
        <v>0.15</v>
      </c>
      <c r="J784" s="54" t="s">
        <v>1252</v>
      </c>
      <c r="K784" s="53"/>
      <c r="L784" s="49" t="s">
        <v>1252</v>
      </c>
      <c r="M784" s="53"/>
      <c r="N784" s="49" t="s">
        <v>538</v>
      </c>
      <c r="O784" s="53"/>
      <c r="P784" s="53"/>
    </row>
    <row r="785" spans="1:16" ht="12.75" customHeight="1">
      <c r="A785" s="49" t="s">
        <v>214</v>
      </c>
      <c r="B785" s="49" t="s">
        <v>214</v>
      </c>
      <c r="C785" s="49" t="s">
        <v>1707</v>
      </c>
      <c r="D785" s="54" t="s">
        <v>442</v>
      </c>
      <c r="E785" s="50">
        <v>0.01</v>
      </c>
      <c r="F785" s="51" t="s">
        <v>615</v>
      </c>
      <c r="G785" s="52">
        <v>0.65</v>
      </c>
      <c r="H785" s="51" t="s">
        <v>914</v>
      </c>
      <c r="I785" s="52">
        <v>0.1</v>
      </c>
      <c r="J785" s="54" t="s">
        <v>1252</v>
      </c>
      <c r="K785" s="53"/>
      <c r="L785" s="49" t="s">
        <v>1252</v>
      </c>
      <c r="M785" s="53"/>
      <c r="N785" s="49" t="s">
        <v>538</v>
      </c>
      <c r="O785" s="53"/>
      <c r="P785" s="53"/>
    </row>
    <row r="786" spans="1:16" ht="12.75" customHeight="1">
      <c r="A786" s="49" t="s">
        <v>214</v>
      </c>
      <c r="B786" s="49" t="s">
        <v>214</v>
      </c>
      <c r="C786" s="49" t="s">
        <v>1708</v>
      </c>
      <c r="D786" s="54" t="s">
        <v>442</v>
      </c>
      <c r="E786" s="50">
        <v>0.01</v>
      </c>
      <c r="F786" s="51" t="s">
        <v>914</v>
      </c>
      <c r="G786" s="52">
        <v>0.35</v>
      </c>
      <c r="H786" s="51" t="s">
        <v>1066</v>
      </c>
      <c r="I786" s="52">
        <v>0.1</v>
      </c>
      <c r="J786" s="54" t="s">
        <v>1689</v>
      </c>
      <c r="K786" s="53"/>
      <c r="L786" s="49" t="s">
        <v>1689</v>
      </c>
      <c r="M786" s="53"/>
      <c r="N786" s="49" t="s">
        <v>538</v>
      </c>
      <c r="O786" s="53"/>
      <c r="P786" s="53"/>
    </row>
    <row r="787" spans="1:16" ht="12.75" customHeight="1">
      <c r="A787" s="49" t="s">
        <v>214</v>
      </c>
      <c r="B787" s="49" t="s">
        <v>214</v>
      </c>
      <c r="C787" s="49" t="s">
        <v>1709</v>
      </c>
      <c r="D787" s="54" t="s">
        <v>442</v>
      </c>
      <c r="E787" s="50">
        <v>0.01</v>
      </c>
      <c r="F787" s="51" t="s">
        <v>914</v>
      </c>
      <c r="G787" s="52">
        <v>0.3</v>
      </c>
      <c r="H787" s="51" t="s">
        <v>1066</v>
      </c>
      <c r="I787" s="52">
        <v>0.1</v>
      </c>
      <c r="J787" s="54" t="s">
        <v>1689</v>
      </c>
      <c r="K787" s="53"/>
      <c r="L787" s="49" t="s">
        <v>1689</v>
      </c>
      <c r="M787" s="53"/>
      <c r="N787" s="49" t="s">
        <v>538</v>
      </c>
      <c r="O787" s="53"/>
      <c r="P787" s="53"/>
    </row>
    <row r="788" spans="1:16" ht="12.75" customHeight="1">
      <c r="A788" s="49" t="s">
        <v>214</v>
      </c>
      <c r="B788" s="49" t="s">
        <v>214</v>
      </c>
      <c r="C788" s="49" t="s">
        <v>1710</v>
      </c>
      <c r="D788" s="54" t="s">
        <v>442</v>
      </c>
      <c r="E788" s="50">
        <v>0.01</v>
      </c>
      <c r="F788" s="51" t="s">
        <v>914</v>
      </c>
      <c r="G788" s="52">
        <v>0.4</v>
      </c>
      <c r="H788" s="51" t="s">
        <v>1066</v>
      </c>
      <c r="I788" s="52">
        <v>0.1</v>
      </c>
      <c r="J788" s="54" t="s">
        <v>1689</v>
      </c>
      <c r="K788" s="53"/>
      <c r="L788" s="49" t="s">
        <v>1689</v>
      </c>
      <c r="M788" s="53"/>
      <c r="N788" s="49" t="s">
        <v>538</v>
      </c>
      <c r="O788" s="53"/>
      <c r="P788" s="53"/>
    </row>
    <row r="789" spans="1:16" ht="12.75" customHeight="1">
      <c r="A789" s="49" t="s">
        <v>214</v>
      </c>
      <c r="B789" s="49" t="s">
        <v>214</v>
      </c>
      <c r="C789" s="59" t="s">
        <v>1711</v>
      </c>
      <c r="D789" s="54" t="s">
        <v>442</v>
      </c>
      <c r="E789" s="50">
        <v>0.05</v>
      </c>
      <c r="F789" s="51" t="s">
        <v>914</v>
      </c>
      <c r="G789" s="52">
        <v>0.25</v>
      </c>
      <c r="H789" s="51" t="s">
        <v>1251</v>
      </c>
      <c r="I789" s="52">
        <v>0.1</v>
      </c>
      <c r="J789" s="54" t="s">
        <v>1689</v>
      </c>
      <c r="K789" s="58"/>
      <c r="L789" s="49" t="s">
        <v>1689</v>
      </c>
      <c r="M789" s="58"/>
      <c r="N789" s="49" t="s">
        <v>538</v>
      </c>
      <c r="O789" s="58"/>
      <c r="P789" s="58"/>
    </row>
    <row r="790" spans="1:16" ht="12.75" customHeight="1">
      <c r="A790" s="49" t="s">
        <v>214</v>
      </c>
      <c r="B790" s="49" t="s">
        <v>214</v>
      </c>
      <c r="C790" s="49" t="s">
        <v>1712</v>
      </c>
      <c r="D790" s="54" t="s">
        <v>442</v>
      </c>
      <c r="E790" s="50">
        <v>0.05</v>
      </c>
      <c r="F790" s="51" t="s">
        <v>914</v>
      </c>
      <c r="G790" s="52">
        <v>0.3</v>
      </c>
      <c r="H790" s="51" t="s">
        <v>1251</v>
      </c>
      <c r="I790" s="52">
        <v>0.1</v>
      </c>
      <c r="J790" s="54" t="s">
        <v>1689</v>
      </c>
      <c r="K790" s="58"/>
      <c r="L790" s="49" t="s">
        <v>1689</v>
      </c>
      <c r="M790" s="58"/>
      <c r="N790" s="49" t="s">
        <v>538</v>
      </c>
      <c r="O790" s="58"/>
      <c r="P790" s="58"/>
    </row>
    <row r="791" spans="1:16" ht="12.75" customHeight="1">
      <c r="A791" s="53"/>
      <c r="B791" s="53"/>
      <c r="C791" s="53"/>
      <c r="D791" s="53"/>
      <c r="E791" s="53"/>
      <c r="F791" s="39"/>
      <c r="G791" s="39"/>
      <c r="H791" s="53"/>
      <c r="I791" s="53"/>
      <c r="J791" s="69"/>
      <c r="K791" s="66"/>
      <c r="L791" s="53"/>
      <c r="M791" s="53"/>
      <c r="N791" s="53"/>
      <c r="O791" s="53"/>
      <c r="P791" s="53"/>
    </row>
    <row r="792" spans="1:16" ht="12.75" customHeight="1">
      <c r="A792" s="53"/>
      <c r="B792" s="53"/>
      <c r="C792" s="53"/>
      <c r="D792" s="53"/>
      <c r="E792" s="53"/>
      <c r="F792" s="39"/>
      <c r="G792" s="39"/>
      <c r="H792" s="53"/>
      <c r="I792" s="53"/>
      <c r="J792" s="69"/>
      <c r="K792" s="66"/>
      <c r="L792" s="53"/>
      <c r="M792" s="53"/>
      <c r="N792" s="53"/>
      <c r="O792" s="53"/>
      <c r="P792" s="53"/>
    </row>
    <row r="793" spans="1:16" ht="12.75" customHeight="1">
      <c r="A793" s="53"/>
      <c r="B793" s="53"/>
      <c r="C793" s="53"/>
      <c r="D793" s="53"/>
      <c r="E793" s="53"/>
      <c r="F793" s="39"/>
      <c r="G793" s="39"/>
      <c r="H793" s="53"/>
      <c r="I793" s="53"/>
      <c r="J793" s="69"/>
      <c r="K793" s="66"/>
      <c r="L793" s="53"/>
      <c r="M793" s="53"/>
      <c r="N793" s="53"/>
      <c r="O793" s="53"/>
      <c r="P793" s="53"/>
    </row>
    <row r="794" spans="1:16" ht="12.75" customHeight="1">
      <c r="A794" s="53"/>
      <c r="B794" s="53"/>
      <c r="C794" s="53"/>
      <c r="D794" s="53"/>
      <c r="E794" s="53"/>
      <c r="F794" s="39"/>
      <c r="G794" s="39"/>
      <c r="H794" s="53"/>
      <c r="I794" s="53"/>
      <c r="J794" s="69"/>
      <c r="K794" s="66"/>
      <c r="L794" s="53"/>
      <c r="M794" s="53"/>
      <c r="N794" s="53"/>
      <c r="O794" s="53"/>
      <c r="P794" s="53"/>
    </row>
    <row r="795" spans="1:16" ht="12.75" customHeight="1">
      <c r="A795" s="53"/>
      <c r="B795" s="53"/>
      <c r="C795" s="53"/>
      <c r="D795" s="53"/>
      <c r="E795" s="53"/>
      <c r="F795" s="39"/>
      <c r="G795" s="39"/>
      <c r="H795" s="53"/>
      <c r="I795" s="53"/>
      <c r="J795" s="69"/>
      <c r="K795" s="66"/>
      <c r="L795" s="53"/>
      <c r="M795" s="53"/>
      <c r="N795" s="53"/>
      <c r="O795" s="53"/>
      <c r="P795" s="53"/>
    </row>
    <row r="796" spans="1:16" ht="12.75" customHeight="1">
      <c r="A796" s="53"/>
      <c r="B796" s="53"/>
      <c r="C796" s="53"/>
      <c r="D796" s="53"/>
      <c r="E796" s="53"/>
      <c r="F796" s="39"/>
      <c r="G796" s="39"/>
      <c r="H796" s="53"/>
      <c r="I796" s="53"/>
      <c r="J796" s="69"/>
      <c r="K796" s="66"/>
      <c r="L796" s="53"/>
      <c r="M796" s="53"/>
      <c r="N796" s="53"/>
      <c r="O796" s="53"/>
      <c r="P796" s="53"/>
    </row>
    <row r="797" spans="1:16" ht="12.75" customHeight="1">
      <c r="A797" s="53"/>
      <c r="B797" s="53"/>
      <c r="C797" s="53"/>
      <c r="D797" s="53"/>
      <c r="E797" s="53"/>
      <c r="F797" s="39"/>
      <c r="G797" s="39"/>
      <c r="H797" s="53"/>
      <c r="I797" s="53"/>
      <c r="J797" s="69"/>
      <c r="K797" s="66"/>
      <c r="L797" s="53"/>
      <c r="M797" s="53"/>
      <c r="N797" s="53"/>
      <c r="O797" s="53"/>
      <c r="P797" s="53"/>
    </row>
    <row r="798" spans="1:16" ht="12.75" customHeight="1">
      <c r="A798" s="53"/>
      <c r="B798" s="53"/>
      <c r="C798" s="53"/>
      <c r="D798" s="53"/>
      <c r="E798" s="53"/>
      <c r="F798" s="39"/>
      <c r="G798" s="39"/>
      <c r="H798" s="53"/>
      <c r="I798" s="53"/>
      <c r="J798" s="69"/>
      <c r="K798" s="66"/>
      <c r="L798" s="53"/>
      <c r="M798" s="53"/>
      <c r="N798" s="53"/>
      <c r="O798" s="53"/>
      <c r="P798" s="53"/>
    </row>
    <row r="799" spans="1:16" ht="12.75" customHeight="1">
      <c r="A799" s="53"/>
      <c r="B799" s="53"/>
      <c r="C799" s="53"/>
      <c r="D799" s="53"/>
      <c r="E799" s="53"/>
      <c r="F799" s="39"/>
      <c r="G799" s="39"/>
      <c r="H799" s="53"/>
      <c r="I799" s="53"/>
      <c r="J799" s="69"/>
      <c r="K799" s="66"/>
      <c r="L799" s="53"/>
      <c r="M799" s="53"/>
      <c r="N799" s="53"/>
      <c r="O799" s="53"/>
      <c r="P799" s="53"/>
    </row>
    <row r="800" spans="1:16" ht="12.75" customHeight="1">
      <c r="A800" s="53"/>
      <c r="B800" s="53"/>
      <c r="C800" s="53"/>
      <c r="D800" s="53"/>
      <c r="E800" s="53"/>
      <c r="F800" s="39"/>
      <c r="G800" s="39"/>
      <c r="H800" s="53"/>
      <c r="I800" s="53"/>
      <c r="J800" s="69"/>
      <c r="K800" s="66"/>
      <c r="L800" s="53"/>
      <c r="M800" s="53"/>
      <c r="N800" s="53"/>
      <c r="O800" s="53"/>
      <c r="P800" s="53"/>
    </row>
    <row r="801" spans="1:16" ht="12.75" customHeight="1">
      <c r="A801" s="53"/>
      <c r="B801" s="53"/>
      <c r="C801" s="53"/>
      <c r="D801" s="53"/>
      <c r="E801" s="53"/>
      <c r="F801" s="39"/>
      <c r="G801" s="39"/>
      <c r="H801" s="53"/>
      <c r="I801" s="53"/>
      <c r="J801" s="69"/>
      <c r="K801" s="66"/>
      <c r="L801" s="53"/>
      <c r="M801" s="53"/>
      <c r="N801" s="53"/>
      <c r="O801" s="53"/>
      <c r="P801" s="53"/>
    </row>
    <row r="802" spans="1:16" ht="12.75" customHeight="1">
      <c r="A802" s="53"/>
      <c r="B802" s="53"/>
      <c r="C802" s="53"/>
      <c r="D802" s="53"/>
      <c r="E802" s="53"/>
      <c r="F802" s="39"/>
      <c r="G802" s="39"/>
      <c r="H802" s="53"/>
      <c r="I802" s="53"/>
      <c r="J802" s="69"/>
      <c r="K802" s="66"/>
      <c r="L802" s="53"/>
      <c r="M802" s="53"/>
      <c r="N802" s="53"/>
      <c r="O802" s="53"/>
      <c r="P802" s="53"/>
    </row>
    <row r="803" spans="1:16" ht="12.75" customHeight="1">
      <c r="A803" s="53"/>
      <c r="B803" s="53"/>
      <c r="C803" s="53"/>
      <c r="D803" s="53"/>
      <c r="E803" s="53"/>
      <c r="F803" s="39"/>
      <c r="G803" s="39"/>
      <c r="H803" s="53"/>
      <c r="I803" s="53"/>
      <c r="J803" s="69"/>
      <c r="K803" s="66"/>
      <c r="L803" s="53"/>
      <c r="M803" s="53"/>
      <c r="N803" s="53"/>
      <c r="O803" s="53"/>
      <c r="P803" s="53"/>
    </row>
    <row r="804" spans="1:16" ht="12.75" customHeight="1">
      <c r="A804" s="53"/>
      <c r="B804" s="53"/>
      <c r="C804" s="53"/>
      <c r="D804" s="53"/>
      <c r="E804" s="53"/>
      <c r="F804" s="39"/>
      <c r="G804" s="39"/>
      <c r="H804" s="53"/>
      <c r="I804" s="53"/>
      <c r="J804" s="69"/>
      <c r="K804" s="66"/>
      <c r="L804" s="53"/>
      <c r="M804" s="53"/>
      <c r="N804" s="53"/>
      <c r="O804" s="53"/>
      <c r="P804" s="53"/>
    </row>
    <row r="805" spans="1:16" ht="12.75" customHeight="1">
      <c r="A805" s="53"/>
      <c r="B805" s="53"/>
      <c r="C805" s="53"/>
      <c r="D805" s="53"/>
      <c r="E805" s="53"/>
      <c r="F805" s="39"/>
      <c r="G805" s="39"/>
      <c r="H805" s="53"/>
      <c r="I805" s="53"/>
      <c r="J805" s="69"/>
      <c r="K805" s="66"/>
      <c r="L805" s="53"/>
      <c r="M805" s="53"/>
      <c r="N805" s="53"/>
      <c r="O805" s="53"/>
      <c r="P805" s="53"/>
    </row>
    <row r="806" spans="1:16" ht="12.75" customHeight="1">
      <c r="A806" s="53"/>
      <c r="B806" s="53"/>
      <c r="C806" s="53"/>
      <c r="D806" s="53"/>
      <c r="E806" s="53"/>
      <c r="F806" s="39"/>
      <c r="G806" s="39"/>
      <c r="H806" s="53"/>
      <c r="I806" s="53"/>
      <c r="J806" s="69"/>
      <c r="K806" s="66"/>
      <c r="L806" s="53"/>
      <c r="M806" s="53"/>
      <c r="N806" s="53"/>
      <c r="O806" s="53"/>
      <c r="P806" s="53"/>
    </row>
    <row r="807" spans="1:16" ht="12.75" customHeight="1">
      <c r="A807" s="53"/>
      <c r="B807" s="53"/>
      <c r="C807" s="53"/>
      <c r="D807" s="53"/>
      <c r="E807" s="53"/>
      <c r="F807" s="39"/>
      <c r="G807" s="39"/>
      <c r="H807" s="53"/>
      <c r="I807" s="53"/>
      <c r="J807" s="69"/>
      <c r="K807" s="66"/>
      <c r="L807" s="53"/>
      <c r="M807" s="53"/>
      <c r="N807" s="53"/>
      <c r="O807" s="53"/>
      <c r="P807" s="53"/>
    </row>
    <row r="808" spans="1:16" ht="12.75" customHeight="1">
      <c r="A808" s="53"/>
      <c r="B808" s="53"/>
      <c r="C808" s="53"/>
      <c r="D808" s="53"/>
      <c r="E808" s="53"/>
      <c r="F808" s="39"/>
      <c r="G808" s="39"/>
      <c r="H808" s="53"/>
      <c r="I808" s="53"/>
      <c r="J808" s="69"/>
      <c r="K808" s="66"/>
      <c r="L808" s="53"/>
      <c r="M808" s="53"/>
      <c r="N808" s="53"/>
      <c r="O808" s="53"/>
      <c r="P808" s="53"/>
    </row>
    <row r="809" spans="1:16" ht="12.75" customHeight="1">
      <c r="A809" s="53"/>
      <c r="B809" s="53"/>
      <c r="C809" s="53"/>
      <c r="D809" s="53"/>
      <c r="E809" s="53"/>
      <c r="F809" s="39"/>
      <c r="G809" s="39"/>
      <c r="H809" s="53"/>
      <c r="I809" s="53"/>
      <c r="J809" s="69"/>
      <c r="K809" s="151"/>
      <c r="L809" s="70"/>
      <c r="M809" s="53"/>
      <c r="N809" s="53"/>
      <c r="O809" s="53"/>
      <c r="P809" s="53"/>
    </row>
    <row r="810" spans="1:16" ht="12.75" customHeight="1">
      <c r="A810" s="53"/>
      <c r="B810" s="53"/>
      <c r="C810" s="53"/>
      <c r="D810" s="53"/>
      <c r="E810" s="53"/>
      <c r="F810" s="39"/>
      <c r="G810" s="39"/>
      <c r="H810" s="53"/>
      <c r="I810" s="53"/>
      <c r="J810" s="69"/>
      <c r="K810" s="66"/>
      <c r="L810" s="53"/>
      <c r="M810" s="53"/>
      <c r="N810" s="53"/>
      <c r="O810" s="53"/>
      <c r="P810" s="53"/>
    </row>
    <row r="811" spans="1:16" ht="12.75" customHeight="1">
      <c r="A811" s="53"/>
      <c r="B811" s="53"/>
      <c r="C811" s="53"/>
      <c r="D811" s="53"/>
      <c r="E811" s="53"/>
      <c r="F811" s="39"/>
      <c r="G811" s="39"/>
      <c r="H811" s="53"/>
      <c r="I811" s="53"/>
      <c r="J811" s="69"/>
      <c r="K811" s="151"/>
      <c r="L811" s="70"/>
      <c r="M811" s="53"/>
      <c r="N811" s="53"/>
      <c r="O811" s="53"/>
      <c r="P811" s="53"/>
    </row>
    <row r="812" spans="1:16" ht="12.75" customHeight="1">
      <c r="A812" s="53"/>
      <c r="B812" s="53"/>
      <c r="C812" s="53"/>
      <c r="D812" s="53"/>
      <c r="E812" s="53"/>
      <c r="F812" s="39"/>
      <c r="G812" s="39"/>
      <c r="H812" s="53"/>
      <c r="I812" s="53"/>
      <c r="J812" s="69"/>
      <c r="K812" s="66"/>
      <c r="L812" s="53"/>
      <c r="M812" s="53"/>
      <c r="N812" s="53"/>
      <c r="O812" s="53"/>
      <c r="P812" s="53"/>
    </row>
    <row r="813" spans="1:16" ht="12.75" customHeight="1">
      <c r="A813" s="53"/>
      <c r="B813" s="53"/>
      <c r="C813" s="53"/>
      <c r="D813" s="53"/>
      <c r="E813" s="53"/>
      <c r="F813" s="39"/>
      <c r="G813" s="39"/>
      <c r="H813" s="53"/>
      <c r="I813" s="53"/>
      <c r="J813" s="69"/>
      <c r="K813" s="66"/>
      <c r="L813" s="53"/>
      <c r="M813" s="53"/>
      <c r="N813" s="53"/>
      <c r="O813" s="53"/>
      <c r="P813" s="53"/>
    </row>
    <row r="814" spans="1:16" ht="12.75" customHeight="1">
      <c r="A814" s="53"/>
      <c r="B814" s="53"/>
      <c r="C814" s="53"/>
      <c r="D814" s="53"/>
      <c r="E814" s="53"/>
      <c r="F814" s="39"/>
      <c r="G814" s="39"/>
      <c r="H814" s="53"/>
      <c r="I814" s="53"/>
      <c r="J814" s="69"/>
      <c r="K814" s="66"/>
      <c r="L814" s="53"/>
      <c r="M814" s="53"/>
      <c r="N814" s="53"/>
      <c r="O814" s="53"/>
      <c r="P814" s="53"/>
    </row>
    <row r="815" spans="1:16" ht="12.75" customHeight="1">
      <c r="A815" s="53"/>
      <c r="B815" s="53"/>
      <c r="C815" s="53"/>
      <c r="D815" s="53"/>
      <c r="E815" s="53"/>
      <c r="F815" s="39"/>
      <c r="G815" s="39"/>
      <c r="H815" s="53"/>
      <c r="I815" s="53"/>
      <c r="J815" s="69"/>
      <c r="K815" s="66"/>
      <c r="L815" s="53"/>
      <c r="M815" s="53"/>
      <c r="N815" s="53"/>
      <c r="O815" s="53"/>
      <c r="P815" s="53"/>
    </row>
    <row r="816" spans="1:16" ht="12.75" customHeight="1">
      <c r="A816" s="53"/>
      <c r="B816" s="53"/>
      <c r="C816" s="53"/>
      <c r="D816" s="53"/>
      <c r="E816" s="53"/>
      <c r="F816" s="39"/>
      <c r="G816" s="39"/>
      <c r="H816" s="53"/>
      <c r="I816" s="53"/>
      <c r="J816" s="69"/>
      <c r="K816" s="66"/>
      <c r="L816" s="53"/>
      <c r="M816" s="53"/>
      <c r="N816" s="53"/>
      <c r="O816" s="53"/>
      <c r="P816" s="53"/>
    </row>
    <row r="817" spans="1:16" ht="12.75" customHeight="1">
      <c r="A817" s="53"/>
      <c r="B817" s="53"/>
      <c r="C817" s="53"/>
      <c r="D817" s="53"/>
      <c r="E817" s="53"/>
      <c r="F817" s="39"/>
      <c r="G817" s="39"/>
      <c r="H817" s="53"/>
      <c r="I817" s="53"/>
      <c r="J817" s="69"/>
      <c r="K817" s="66"/>
      <c r="L817" s="53"/>
      <c r="M817" s="53"/>
      <c r="N817" s="53"/>
      <c r="O817" s="53"/>
      <c r="P817" s="53"/>
    </row>
    <row r="818" spans="1:16" ht="12.75" customHeight="1">
      <c r="A818" s="53"/>
      <c r="B818" s="53"/>
      <c r="C818" s="53"/>
      <c r="D818" s="53"/>
      <c r="E818" s="53"/>
      <c r="F818" s="39"/>
      <c r="G818" s="39"/>
      <c r="H818" s="53"/>
      <c r="I818" s="53"/>
      <c r="J818" s="69"/>
      <c r="K818" s="66"/>
      <c r="L818" s="53"/>
      <c r="M818" s="53"/>
      <c r="N818" s="53"/>
      <c r="O818" s="53"/>
      <c r="P818" s="53"/>
    </row>
    <row r="819" spans="1:16" ht="12.75" customHeight="1">
      <c r="A819" s="53"/>
      <c r="B819" s="53"/>
      <c r="C819" s="53"/>
      <c r="D819" s="53"/>
      <c r="E819" s="53"/>
      <c r="F819" s="39"/>
      <c r="G819" s="39"/>
      <c r="H819" s="53"/>
      <c r="I819" s="53"/>
      <c r="J819" s="69"/>
      <c r="K819" s="66"/>
      <c r="L819" s="53"/>
      <c r="M819" s="53"/>
      <c r="N819" s="53"/>
      <c r="O819" s="53"/>
      <c r="P819" s="53"/>
    </row>
    <row r="820" spans="1:16" ht="12.75" customHeight="1">
      <c r="A820" s="53"/>
      <c r="B820" s="53"/>
      <c r="C820" s="53"/>
      <c r="D820" s="53"/>
      <c r="E820" s="53"/>
      <c r="F820" s="39"/>
      <c r="G820" s="39"/>
      <c r="H820" s="53"/>
      <c r="I820" s="53"/>
      <c r="J820" s="69"/>
      <c r="K820" s="151"/>
      <c r="L820" s="70"/>
      <c r="M820" s="53"/>
      <c r="N820" s="53"/>
      <c r="O820" s="53"/>
      <c r="P820" s="53"/>
    </row>
    <row r="821" spans="1:16" ht="12.75" customHeight="1">
      <c r="A821" s="53"/>
      <c r="B821" s="53"/>
      <c r="C821" s="53"/>
      <c r="D821" s="53"/>
      <c r="E821" s="53"/>
      <c r="F821" s="39"/>
      <c r="G821" s="39"/>
      <c r="H821" s="53"/>
      <c r="I821" s="53"/>
      <c r="J821" s="69"/>
      <c r="K821" s="151"/>
      <c r="L821" s="70"/>
      <c r="M821" s="53"/>
      <c r="N821" s="53"/>
      <c r="O821" s="53"/>
      <c r="P821" s="53"/>
    </row>
    <row r="822" spans="1:16" ht="12.75" customHeight="1"/>
    <row r="823" spans="1:16" ht="12.75" customHeight="1"/>
    <row r="824" spans="1:16" ht="12.75" customHeight="1"/>
    <row r="825" spans="1:16" ht="12.75" customHeight="1"/>
    <row r="826" spans="1:16" ht="12.75" customHeight="1"/>
    <row r="827" spans="1:16" ht="12.75" customHeight="1"/>
    <row r="828" spans="1:16" ht="12.75" customHeight="1"/>
    <row r="829" spans="1:16" ht="12.75" customHeight="1"/>
    <row r="830" spans="1:16" ht="12.75" customHeight="1"/>
    <row r="831" spans="1:16" ht="12.75" customHeight="1"/>
    <row r="832" spans="1:16"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EEE8F29E-0D1C-A14D-BB3B-1F424E84448D}">
      <pane ySplit="1" topLeftCell="A492" activePane="bottomLeft" state="frozenSplit"/>
      <selection pane="bottomLeft" activeCell="B3" sqref="B3"/>
      <pageMargins left="0" right="0" top="0" bottom="0" header="0" footer="0"/>
      <pageSetup orientation="portrait"/>
    </customSheetView>
  </customSheetView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baseColWidth="10" defaultColWidth="14.3984375" defaultRowHeight="15" customHeight="1"/>
  <cols>
    <col min="1" max="1" width="6.3984375" customWidth="1"/>
    <col min="2" max="2" width="25.19921875" customWidth="1"/>
    <col min="3" max="6" width="8.3984375" customWidth="1"/>
  </cols>
  <sheetData>
    <row r="1" spans="1:2" ht="12.75" customHeight="1">
      <c r="A1" s="69" t="s">
        <v>1713</v>
      </c>
      <c r="B1" s="66" t="s">
        <v>1714</v>
      </c>
    </row>
    <row r="2" spans="1:2" ht="12.75" customHeight="1">
      <c r="A2" s="69" t="s">
        <v>1715</v>
      </c>
      <c r="B2" s="66" t="s">
        <v>1579</v>
      </c>
    </row>
    <row r="3" spans="1:2" ht="12.75" customHeight="1">
      <c r="A3" s="69" t="s">
        <v>451</v>
      </c>
      <c r="B3" s="66" t="s">
        <v>916</v>
      </c>
    </row>
    <row r="4" spans="1:2" ht="12.75" customHeight="1">
      <c r="A4" s="69" t="s">
        <v>1265</v>
      </c>
      <c r="B4" s="66" t="s">
        <v>1668</v>
      </c>
    </row>
    <row r="5" spans="1:2" ht="12.75" customHeight="1">
      <c r="A5" s="69" t="s">
        <v>1252</v>
      </c>
      <c r="B5" s="66" t="s">
        <v>615</v>
      </c>
    </row>
    <row r="6" spans="1:2" ht="12.75" customHeight="1">
      <c r="A6" s="69" t="s">
        <v>1716</v>
      </c>
      <c r="B6" s="66" t="s">
        <v>1717</v>
      </c>
    </row>
    <row r="7" spans="1:2" ht="12.75" customHeight="1">
      <c r="A7" s="69" t="s">
        <v>583</v>
      </c>
      <c r="B7" s="66" t="s">
        <v>1718</v>
      </c>
    </row>
    <row r="8" spans="1:2" ht="12.75" customHeight="1">
      <c r="A8" s="69" t="s">
        <v>1719</v>
      </c>
      <c r="B8" s="66" t="s">
        <v>1720</v>
      </c>
    </row>
    <row r="9" spans="1:2" ht="12.75" customHeight="1">
      <c r="A9" s="69" t="s">
        <v>556</v>
      </c>
      <c r="B9" s="66" t="s">
        <v>1148</v>
      </c>
    </row>
    <row r="10" spans="1:2" ht="12.75" customHeight="1">
      <c r="A10" s="69" t="s">
        <v>764</v>
      </c>
      <c r="B10" s="66" t="s">
        <v>1721</v>
      </c>
    </row>
    <row r="11" spans="1:2" ht="12.75" customHeight="1">
      <c r="A11" s="69" t="s">
        <v>446</v>
      </c>
      <c r="B11" s="66" t="s">
        <v>1066</v>
      </c>
    </row>
    <row r="12" spans="1:2" ht="12.75" customHeight="1">
      <c r="A12" s="69" t="s">
        <v>445</v>
      </c>
      <c r="B12" s="66" t="s">
        <v>1075</v>
      </c>
    </row>
    <row r="13" spans="1:2" ht="12.75" customHeight="1">
      <c r="A13" s="69" t="s">
        <v>567</v>
      </c>
      <c r="B13" s="66" t="s">
        <v>1145</v>
      </c>
    </row>
    <row r="14" spans="1:2" ht="12.75" customHeight="1">
      <c r="A14" s="69" t="s">
        <v>1722</v>
      </c>
      <c r="B14" s="66" t="s">
        <v>1723</v>
      </c>
    </row>
    <row r="15" spans="1:2" ht="12.75" customHeight="1">
      <c r="A15" s="69" t="s">
        <v>595</v>
      </c>
      <c r="B15" s="66" t="s">
        <v>1188</v>
      </c>
    </row>
    <row r="16" spans="1:2" ht="12.75" customHeight="1">
      <c r="A16" s="69" t="s">
        <v>538</v>
      </c>
      <c r="B16" s="66" t="s">
        <v>908</v>
      </c>
    </row>
    <row r="17" spans="1:2" ht="12.75" customHeight="1">
      <c r="A17" s="69" t="s">
        <v>613</v>
      </c>
      <c r="B17" s="66" t="s">
        <v>1251</v>
      </c>
    </row>
    <row r="18" spans="1:2" ht="12.75" customHeight="1">
      <c r="A18" s="69" t="s">
        <v>444</v>
      </c>
      <c r="B18" s="66" t="s">
        <v>603</v>
      </c>
    </row>
    <row r="19" spans="1:2" ht="12.75" customHeight="1">
      <c r="A19" s="69" t="s">
        <v>539</v>
      </c>
      <c r="B19" s="151" t="s">
        <v>1724</v>
      </c>
    </row>
    <row r="20" spans="1:2" ht="12.75" customHeight="1">
      <c r="A20" s="69" t="s">
        <v>1725</v>
      </c>
      <c r="B20" s="66" t="s">
        <v>1726</v>
      </c>
    </row>
    <row r="21" spans="1:2" ht="12.75" customHeight="1">
      <c r="A21" s="69" t="s">
        <v>715</v>
      </c>
      <c r="B21" s="151" t="s">
        <v>1727</v>
      </c>
    </row>
    <row r="22" spans="1:2" ht="12.75" customHeight="1">
      <c r="A22" s="69" t="s">
        <v>458</v>
      </c>
      <c r="B22" s="66" t="s">
        <v>1074</v>
      </c>
    </row>
    <row r="23" spans="1:2" ht="12.75" customHeight="1">
      <c r="A23" s="69" t="s">
        <v>1728</v>
      </c>
      <c r="B23" s="66" t="s">
        <v>1729</v>
      </c>
    </row>
    <row r="24" spans="1:2" ht="12.75" customHeight="1">
      <c r="A24" s="69" t="s">
        <v>1730</v>
      </c>
      <c r="B24" s="66" t="s">
        <v>1731</v>
      </c>
    </row>
    <row r="25" spans="1:2" ht="12.75" customHeight="1">
      <c r="A25" s="69" t="s">
        <v>491</v>
      </c>
      <c r="B25" s="66" t="s">
        <v>1099</v>
      </c>
    </row>
    <row r="26" spans="1:2" ht="12.75" customHeight="1">
      <c r="A26" s="69" t="s">
        <v>1096</v>
      </c>
      <c r="B26" s="66" t="s">
        <v>1235</v>
      </c>
    </row>
    <row r="27" spans="1:2" ht="12.75" customHeight="1">
      <c r="A27" s="69" t="s">
        <v>1163</v>
      </c>
      <c r="B27" s="66" t="s">
        <v>1732</v>
      </c>
    </row>
    <row r="28" spans="1:2" ht="12.75" customHeight="1">
      <c r="A28" s="69" t="s">
        <v>1689</v>
      </c>
      <c r="B28" s="66" t="s">
        <v>914</v>
      </c>
    </row>
    <row r="29" spans="1:2" ht="12.75" customHeight="1">
      <c r="A29" s="69" t="s">
        <v>702</v>
      </c>
      <c r="B29" s="66" t="s">
        <v>1515</v>
      </c>
    </row>
    <row r="30" spans="1:2" ht="12.75" customHeight="1">
      <c r="A30" s="69" t="s">
        <v>798</v>
      </c>
      <c r="B30" s="66" t="s">
        <v>1733</v>
      </c>
    </row>
    <row r="31" spans="1:2" ht="12.75" customHeight="1">
      <c r="A31" s="69" t="s">
        <v>512</v>
      </c>
      <c r="B31" s="151" t="s">
        <v>1067</v>
      </c>
    </row>
    <row r="32" spans="1:2" ht="12.75" customHeight="1">
      <c r="A32" s="69" t="s">
        <v>525</v>
      </c>
      <c r="B32" s="151" t="s">
        <v>1734</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EEE8F29E-0D1C-A14D-BB3B-1F424E84448D}">
      <pageMargins left="0" right="0" top="0" bottom="0" header="0" footer="0"/>
      <pageSetup orientation="landscape"/>
    </customSheetView>
  </customSheetViews>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BA1631"/>
  <sheetViews>
    <sheetView workbookViewId="0">
      <pane ySplit="2" topLeftCell="A3" activePane="bottomLeft" state="frozen"/>
      <selection pane="bottomLeft" activeCell="B4" sqref="B4"/>
    </sheetView>
  </sheetViews>
  <sheetFormatPr baseColWidth="10" defaultColWidth="14.3984375" defaultRowHeight="15" customHeight="1" outlineLevelCol="1"/>
  <cols>
    <col min="1" max="1" width="26.796875" customWidth="1"/>
    <col min="2" max="2" width="15.19921875" customWidth="1"/>
    <col min="3" max="3" width="37" customWidth="1"/>
    <col min="4" max="4" width="31" customWidth="1"/>
    <col min="5" max="5" width="7.796875" customWidth="1"/>
    <col min="6" max="6" width="9.796875" customWidth="1"/>
    <col min="7" max="7" width="5.19921875" customWidth="1"/>
    <col min="8" max="8" width="3.796875" customWidth="1"/>
    <col min="9" max="10" width="4.796875" customWidth="1"/>
    <col min="11" max="31" width="6.3984375" customWidth="1" outlineLevel="1"/>
    <col min="32" max="32" width="5.19921875" customWidth="1"/>
    <col min="33" max="33" width="5.3984375" customWidth="1"/>
    <col min="34" max="34" width="7.3984375" customWidth="1"/>
    <col min="35" max="35" width="6" customWidth="1"/>
    <col min="36" max="36" width="8.3984375" customWidth="1"/>
    <col min="37" max="37" width="7.19921875" customWidth="1"/>
    <col min="38" max="38" width="8.3984375" customWidth="1"/>
    <col min="39" max="39" width="4.796875" customWidth="1"/>
    <col min="40" max="40" width="8.19921875" customWidth="1"/>
    <col min="41" max="41" width="4.796875" customWidth="1"/>
    <col min="42" max="43" width="5.3984375" customWidth="1"/>
    <col min="44" max="44" width="4.796875" customWidth="1"/>
    <col min="45" max="45" width="15.3984375" customWidth="1"/>
    <col min="46" max="46" width="12.3984375" customWidth="1"/>
    <col min="47" max="47" width="15" customWidth="1"/>
    <col min="48" max="53" width="9" customWidth="1"/>
  </cols>
  <sheetData>
    <row r="1" spans="1:53" ht="15" customHeight="1">
      <c r="A1" s="148"/>
      <c r="F1" s="2"/>
      <c r="K1" s="195" t="s">
        <v>1735</v>
      </c>
      <c r="L1" s="196"/>
      <c r="M1" s="196"/>
      <c r="N1" s="196"/>
      <c r="O1" s="196"/>
      <c r="P1" s="196"/>
      <c r="Q1" s="196"/>
      <c r="R1" s="196"/>
      <c r="S1" s="196"/>
      <c r="T1" s="196"/>
      <c r="U1" s="196"/>
      <c r="V1" s="196"/>
      <c r="W1" s="196"/>
      <c r="X1" s="196"/>
      <c r="Y1" s="196"/>
      <c r="Z1" s="196"/>
      <c r="AA1" s="196"/>
      <c r="AB1" s="196"/>
      <c r="AC1" s="196"/>
      <c r="AD1" s="196"/>
      <c r="AE1" s="3"/>
      <c r="AF1" s="4"/>
      <c r="AG1" s="5"/>
      <c r="AH1" s="4"/>
      <c r="AI1" s="5"/>
      <c r="AJ1" s="4"/>
      <c r="AK1" s="5"/>
      <c r="AL1" s="4"/>
      <c r="AM1" s="5"/>
      <c r="AN1" s="4"/>
      <c r="AO1" s="5"/>
      <c r="AP1" s="4"/>
      <c r="AQ1" s="5"/>
      <c r="AR1" s="4"/>
      <c r="AS1" s="4"/>
    </row>
    <row r="2" spans="1:53" ht="60.75" customHeight="1">
      <c r="A2" s="25" t="s">
        <v>0</v>
      </c>
      <c r="B2" s="25" t="s">
        <v>1</v>
      </c>
      <c r="C2" s="25" t="s">
        <v>2</v>
      </c>
      <c r="D2" s="71" t="s">
        <v>1736</v>
      </c>
      <c r="E2" s="71" t="s">
        <v>1737</v>
      </c>
      <c r="F2" s="72" t="s">
        <v>3</v>
      </c>
      <c r="G2" s="72" t="s">
        <v>4</v>
      </c>
      <c r="H2" s="72" t="s">
        <v>5</v>
      </c>
      <c r="I2" s="72" t="s">
        <v>1062</v>
      </c>
      <c r="J2" s="72" t="s">
        <v>603</v>
      </c>
      <c r="K2" s="72" t="s">
        <v>1579</v>
      </c>
      <c r="L2" s="72" t="s">
        <v>916</v>
      </c>
      <c r="M2" s="72" t="s">
        <v>1668</v>
      </c>
      <c r="N2" s="72" t="s">
        <v>615</v>
      </c>
      <c r="O2" s="72" t="s">
        <v>1189</v>
      </c>
      <c r="P2" s="72" t="s">
        <v>1148</v>
      </c>
      <c r="Q2" s="72" t="s">
        <v>1066</v>
      </c>
      <c r="R2" s="72" t="s">
        <v>1067</v>
      </c>
      <c r="S2" s="72" t="s">
        <v>1075</v>
      </c>
      <c r="T2" s="72" t="s">
        <v>1188</v>
      </c>
      <c r="U2" s="72" t="s">
        <v>1145</v>
      </c>
      <c r="V2" s="72" t="s">
        <v>908</v>
      </c>
      <c r="W2" s="72" t="s">
        <v>1251</v>
      </c>
      <c r="X2" s="72" t="s">
        <v>1074</v>
      </c>
      <c r="Y2" s="72" t="s">
        <v>1452</v>
      </c>
      <c r="Z2" s="72" t="s">
        <v>1099</v>
      </c>
      <c r="AA2" s="72" t="s">
        <v>1235</v>
      </c>
      <c r="AB2" s="72" t="s">
        <v>1163</v>
      </c>
      <c r="AC2" s="72" t="s">
        <v>914</v>
      </c>
      <c r="AD2" s="72" t="s">
        <v>1515</v>
      </c>
      <c r="AE2" s="72" t="s">
        <v>1726</v>
      </c>
      <c r="AF2" s="73" t="s">
        <v>1738</v>
      </c>
      <c r="AG2" s="74" t="s">
        <v>13</v>
      </c>
      <c r="AH2" s="74" t="s">
        <v>11</v>
      </c>
      <c r="AI2" s="75" t="s">
        <v>1739</v>
      </c>
      <c r="AJ2" s="75" t="s">
        <v>1740</v>
      </c>
      <c r="AK2" s="74" t="s">
        <v>1741</v>
      </c>
      <c r="AL2" s="74" t="s">
        <v>1742</v>
      </c>
      <c r="AM2" s="74" t="s">
        <v>1743</v>
      </c>
      <c r="AN2" s="74" t="s">
        <v>1744</v>
      </c>
      <c r="AO2" s="74" t="s">
        <v>1745</v>
      </c>
      <c r="AP2" s="74" t="s">
        <v>1746</v>
      </c>
      <c r="AQ2" s="74" t="s">
        <v>1747</v>
      </c>
      <c r="AR2" s="75" t="s">
        <v>1748</v>
      </c>
      <c r="AS2" s="75"/>
      <c r="AT2" s="76"/>
      <c r="AU2" s="77" t="s">
        <v>1749</v>
      </c>
      <c r="AV2" s="78" t="s">
        <v>972</v>
      </c>
      <c r="AW2" s="79"/>
      <c r="AX2" s="79"/>
      <c r="AY2" s="79"/>
      <c r="AZ2" s="79"/>
      <c r="BA2" s="79"/>
    </row>
    <row r="3" spans="1:53" ht="15" customHeight="1">
      <c r="A3" s="18" t="s">
        <v>973</v>
      </c>
      <c r="B3" s="18" t="s">
        <v>974</v>
      </c>
      <c r="C3" s="18" t="s">
        <v>1750</v>
      </c>
      <c r="D3" s="18"/>
      <c r="E3" s="18"/>
      <c r="F3" s="17"/>
      <c r="G3" s="23"/>
      <c r="H3" s="6"/>
      <c r="I3" s="6"/>
      <c r="J3" s="6"/>
      <c r="K3" s="6"/>
      <c r="L3" s="6"/>
      <c r="M3" s="6"/>
      <c r="N3" s="6"/>
      <c r="O3" s="6"/>
      <c r="P3" s="6"/>
      <c r="Q3" s="6"/>
      <c r="R3" s="6"/>
      <c r="S3" s="6"/>
      <c r="T3" s="6"/>
      <c r="U3" s="6"/>
      <c r="V3" s="6"/>
      <c r="W3" s="6"/>
      <c r="X3" s="6"/>
      <c r="Y3" s="6"/>
      <c r="Z3" s="6"/>
      <c r="AA3" s="6"/>
      <c r="AB3" s="6"/>
      <c r="AC3" s="6"/>
      <c r="AD3" s="6"/>
      <c r="AE3" s="6"/>
      <c r="AF3" s="7"/>
      <c r="AG3" s="7"/>
      <c r="AH3" s="7"/>
      <c r="AI3" s="7"/>
      <c r="AJ3" s="7"/>
      <c r="AK3" s="7"/>
      <c r="AL3" s="8"/>
      <c r="AM3" s="8"/>
      <c r="AN3" s="7"/>
      <c r="AO3" s="7"/>
      <c r="AP3" s="7"/>
      <c r="AQ3" s="7"/>
      <c r="AR3" s="7"/>
      <c r="AS3" s="7"/>
      <c r="AT3" s="152"/>
      <c r="AU3" s="80" t="s">
        <v>1038</v>
      </c>
    </row>
    <row r="4" spans="1:53" ht="15" customHeight="1">
      <c r="A4" s="18" t="s">
        <v>973</v>
      </c>
      <c r="B4" s="18" t="s">
        <v>974</v>
      </c>
      <c r="C4" s="18" t="s">
        <v>1751</v>
      </c>
      <c r="D4" s="18"/>
      <c r="E4" s="18"/>
      <c r="F4" s="17"/>
      <c r="G4" s="23"/>
      <c r="H4" s="6"/>
      <c r="I4" s="6"/>
      <c r="J4" s="6"/>
      <c r="K4" s="6"/>
      <c r="L4" s="6"/>
      <c r="M4" s="6"/>
      <c r="N4" s="6"/>
      <c r="O4" s="6"/>
      <c r="P4" s="6"/>
      <c r="Q4" s="6"/>
      <c r="R4" s="6"/>
      <c r="S4" s="6"/>
      <c r="T4" s="6"/>
      <c r="U4" s="6"/>
      <c r="V4" s="6"/>
      <c r="W4" s="6"/>
      <c r="X4" s="6"/>
      <c r="Y4" s="6"/>
      <c r="Z4" s="6"/>
      <c r="AA4" s="6"/>
      <c r="AB4" s="6"/>
      <c r="AC4" s="6"/>
      <c r="AD4" s="6"/>
      <c r="AE4" s="6"/>
      <c r="AF4" s="7"/>
      <c r="AG4" s="7"/>
      <c r="AH4" s="7"/>
      <c r="AI4" s="7"/>
      <c r="AJ4" s="7"/>
      <c r="AK4" s="7"/>
      <c r="AL4" s="8"/>
      <c r="AM4" s="8"/>
      <c r="AN4" s="7"/>
      <c r="AO4" s="7"/>
      <c r="AP4" s="7"/>
      <c r="AQ4" s="7"/>
      <c r="AR4" s="7"/>
      <c r="AS4" s="7"/>
      <c r="AT4" s="152"/>
      <c r="AU4" s="80" t="s">
        <v>1038</v>
      </c>
    </row>
    <row r="5" spans="1:53" ht="15" customHeight="1">
      <c r="A5" s="18" t="s">
        <v>973</v>
      </c>
      <c r="B5" s="18" t="s">
        <v>974</v>
      </c>
      <c r="C5" s="18" t="s">
        <v>1752</v>
      </c>
      <c r="D5" s="18" t="s">
        <v>1753</v>
      </c>
      <c r="E5" s="18"/>
      <c r="F5" s="17">
        <v>0.03</v>
      </c>
      <c r="G5" s="23" t="s">
        <v>512</v>
      </c>
      <c r="H5" s="6" t="s">
        <v>446</v>
      </c>
      <c r="I5" s="6" t="s">
        <v>446</v>
      </c>
      <c r="J5" s="6"/>
      <c r="K5" s="6"/>
      <c r="L5" s="6"/>
      <c r="M5" s="6"/>
      <c r="N5" s="6"/>
      <c r="O5" s="6"/>
      <c r="P5" s="6"/>
      <c r="Q5" s="6"/>
      <c r="R5" s="6"/>
      <c r="S5" s="6"/>
      <c r="T5" s="6"/>
      <c r="U5" s="6"/>
      <c r="V5" s="6"/>
      <c r="W5" s="6"/>
      <c r="X5" s="6"/>
      <c r="Y5" s="6"/>
      <c r="Z5" s="6"/>
      <c r="AA5" s="6"/>
      <c r="AB5" s="6"/>
      <c r="AC5" s="6"/>
      <c r="AD5" s="6"/>
      <c r="AE5" s="6"/>
      <c r="AF5" s="7">
        <v>0</v>
      </c>
      <c r="AG5" s="7">
        <f t="shared" ref="AG5:AH5" si="0">IF(H5="US",1,0)</f>
        <v>0</v>
      </c>
      <c r="AH5" s="7">
        <f t="shared" si="0"/>
        <v>0</v>
      </c>
      <c r="AI5" s="7">
        <f>IF(G5="US",1,0)</f>
        <v>0</v>
      </c>
      <c r="AJ5" s="7" t="str">
        <f>IF(AF5=0,"0",IF(AF5=0.5,"3","6"))</f>
        <v>0</v>
      </c>
      <c r="AK5" s="7" t="str">
        <f>IF(AI5=1,"6","0")</f>
        <v>0</v>
      </c>
      <c r="AL5" s="7" t="str">
        <f>IF(AF5=0,"1",IF(AF5=0.5,"3","6"))</f>
        <v>1</v>
      </c>
      <c r="AM5" s="7" t="str">
        <f>IF(AH5=1,"7","0")</f>
        <v>0</v>
      </c>
      <c r="AN5" s="7" t="str">
        <f>IF(AI5=1,"11","0")</f>
        <v>0</v>
      </c>
      <c r="AO5" s="7" t="str">
        <f>IF(AG5=1,"14","0")</f>
        <v>0</v>
      </c>
      <c r="AP5" s="7">
        <f>(0.5*F5)*100</f>
        <v>1.5</v>
      </c>
      <c r="AQ5" s="7">
        <f>SUM(AJ5+AK5+AL5+AM5+AN5+AO5+AP5)</f>
        <v>2.5</v>
      </c>
      <c r="AR5" s="7">
        <v>1</v>
      </c>
      <c r="AS5" s="7" t="s">
        <v>1754</v>
      </c>
      <c r="AT5" s="153">
        <f>AVERAGE(AQ5:AQ325)</f>
        <v>28.450704225352112</v>
      </c>
      <c r="AU5" s="80" t="s">
        <v>1038</v>
      </c>
    </row>
    <row r="6" spans="1:53" ht="15" customHeight="1">
      <c r="A6" s="18" t="s">
        <v>973</v>
      </c>
      <c r="B6" s="18" t="s">
        <v>974</v>
      </c>
      <c r="C6" s="18" t="s">
        <v>1752</v>
      </c>
      <c r="D6" s="18" t="s">
        <v>1755</v>
      </c>
      <c r="E6" s="18"/>
      <c r="F6" s="17"/>
      <c r="G6" s="23"/>
      <c r="H6" s="6"/>
      <c r="I6" s="6"/>
      <c r="J6" s="6"/>
      <c r="K6" s="6"/>
      <c r="L6" s="6"/>
      <c r="M6" s="6"/>
      <c r="N6" s="6"/>
      <c r="O6" s="6"/>
      <c r="P6" s="6"/>
      <c r="Q6" s="6"/>
      <c r="R6" s="6"/>
      <c r="S6" s="6"/>
      <c r="T6" s="6"/>
      <c r="U6" s="6"/>
      <c r="V6" s="6"/>
      <c r="W6" s="6"/>
      <c r="X6" s="6"/>
      <c r="Y6" s="6"/>
      <c r="Z6" s="6"/>
      <c r="AA6" s="6"/>
      <c r="AB6" s="6"/>
      <c r="AC6" s="6"/>
      <c r="AD6" s="6"/>
      <c r="AE6" s="6"/>
      <c r="AF6" s="7"/>
      <c r="AG6" s="7"/>
      <c r="AH6" s="7"/>
      <c r="AI6" s="7"/>
      <c r="AJ6" s="7"/>
      <c r="AK6" s="7"/>
      <c r="AL6" s="7"/>
      <c r="AM6" s="7"/>
      <c r="AN6" s="7"/>
      <c r="AO6" s="7"/>
      <c r="AP6" s="7"/>
      <c r="AQ6" s="7"/>
      <c r="AR6" s="7"/>
      <c r="AS6" s="7"/>
      <c r="AT6" s="153"/>
      <c r="AU6" s="80" t="s">
        <v>1038</v>
      </c>
    </row>
    <row r="7" spans="1:53" ht="15" customHeight="1">
      <c r="A7" s="28" t="s">
        <v>973</v>
      </c>
      <c r="B7" s="28" t="s">
        <v>974</v>
      </c>
      <c r="C7" s="28" t="s">
        <v>1071</v>
      </c>
      <c r="D7" s="28"/>
      <c r="E7" s="28"/>
      <c r="F7" s="81">
        <v>0.03</v>
      </c>
      <c r="G7" s="23" t="s">
        <v>512</v>
      </c>
      <c r="H7" s="6" t="s">
        <v>446</v>
      </c>
      <c r="I7" s="6" t="s">
        <v>446</v>
      </c>
      <c r="J7" s="6"/>
      <c r="K7" s="6"/>
      <c r="L7" s="6"/>
      <c r="M7" s="6"/>
      <c r="N7" s="6"/>
      <c r="O7" s="6"/>
      <c r="P7" s="6"/>
      <c r="Q7" s="6"/>
      <c r="R7" s="6"/>
      <c r="S7" s="6"/>
      <c r="T7" s="6"/>
      <c r="U7" s="6"/>
      <c r="V7" s="6"/>
      <c r="W7" s="6"/>
      <c r="X7" s="6"/>
      <c r="Y7" s="6"/>
      <c r="Z7" s="6"/>
      <c r="AA7" s="6"/>
      <c r="AB7" s="6"/>
      <c r="AC7" s="6"/>
      <c r="AD7" s="6"/>
      <c r="AE7" s="6"/>
      <c r="AF7" s="7">
        <v>0</v>
      </c>
      <c r="AG7" s="7">
        <f t="shared" ref="AG7:AH7" si="1">IF(H7="US",1,0)</f>
        <v>0</v>
      </c>
      <c r="AH7" s="7">
        <f t="shared" si="1"/>
        <v>0</v>
      </c>
      <c r="AI7" s="7">
        <f t="shared" ref="AI7:AI8" si="2">IF(G7="US",1,0)</f>
        <v>0</v>
      </c>
      <c r="AJ7" s="7" t="str">
        <f t="shared" ref="AJ7:AJ8" si="3">IF(AF7=0,"0",IF(AF7=0.5,"3","6"))</f>
        <v>0</v>
      </c>
      <c r="AK7" s="7" t="str">
        <f t="shared" ref="AK7:AK8" si="4">IF(AI7=1,"6","0")</f>
        <v>0</v>
      </c>
      <c r="AL7" s="7" t="str">
        <f t="shared" ref="AL7:AL8" si="5">IF(AF7=0,"1",IF(AF7=0.5,"3","6"))</f>
        <v>1</v>
      </c>
      <c r="AM7" s="7" t="str">
        <f t="shared" ref="AM7:AM8" si="6">IF(AH7=1,"7","0")</f>
        <v>0</v>
      </c>
      <c r="AN7" s="7" t="str">
        <f t="shared" ref="AN7:AN8" si="7">IF(AI7=1,"11","0")</f>
        <v>0</v>
      </c>
      <c r="AO7" s="7" t="str">
        <f t="shared" ref="AO7:AO8" si="8">IF(AG7=1,"14","0")</f>
        <v>0</v>
      </c>
      <c r="AP7" s="7">
        <f t="shared" ref="AP7:AP8" si="9">(0.5*F7)*100</f>
        <v>1.5</v>
      </c>
      <c r="AQ7" s="7">
        <f t="shared" ref="AQ7:AQ8" si="10">SUM(AJ7+AK7+AL7+AM7+AN7+AO7+AP7)</f>
        <v>2.5</v>
      </c>
      <c r="AR7" s="10">
        <f>IF(AQ7&lt;AQ5,AR5+1,AR5)</f>
        <v>1</v>
      </c>
      <c r="AS7" s="10" t="s">
        <v>1756</v>
      </c>
      <c r="AT7" s="154">
        <f>AVERAGE(AQ327:AQ609)</f>
        <v>56.415730337078649</v>
      </c>
      <c r="AU7" s="82" t="s">
        <v>1757</v>
      </c>
    </row>
    <row r="8" spans="1:53" ht="15" customHeight="1">
      <c r="A8" s="18" t="s">
        <v>973</v>
      </c>
      <c r="B8" s="18" t="s">
        <v>974</v>
      </c>
      <c r="C8" s="18" t="s">
        <v>1070</v>
      </c>
      <c r="D8" s="18"/>
      <c r="E8" s="18"/>
      <c r="F8" s="17">
        <v>0.03</v>
      </c>
      <c r="G8" s="23" t="s">
        <v>512</v>
      </c>
      <c r="H8" s="6" t="s">
        <v>446</v>
      </c>
      <c r="I8" s="6" t="s">
        <v>446</v>
      </c>
      <c r="J8" s="6"/>
      <c r="K8" s="6"/>
      <c r="L8" s="6"/>
      <c r="M8" s="6"/>
      <c r="N8" s="6"/>
      <c r="O8" s="6"/>
      <c r="P8" s="6"/>
      <c r="Q8" s="6"/>
      <c r="R8" s="6"/>
      <c r="S8" s="6"/>
      <c r="T8" s="6"/>
      <c r="U8" s="6"/>
      <c r="V8" s="6"/>
      <c r="W8" s="6"/>
      <c r="X8" s="6"/>
      <c r="Y8" s="6"/>
      <c r="Z8" s="6"/>
      <c r="AA8" s="6"/>
      <c r="AB8" s="6"/>
      <c r="AC8" s="6"/>
      <c r="AD8" s="6"/>
      <c r="AE8" s="6"/>
      <c r="AF8" s="7">
        <v>0</v>
      </c>
      <c r="AG8" s="7">
        <f t="shared" ref="AG8:AH8" si="11">IF(H8="US",1,0)</f>
        <v>0</v>
      </c>
      <c r="AH8" s="7">
        <f t="shared" si="11"/>
        <v>0</v>
      </c>
      <c r="AI8" s="7">
        <f t="shared" si="2"/>
        <v>0</v>
      </c>
      <c r="AJ8" s="7" t="str">
        <f t="shared" si="3"/>
        <v>0</v>
      </c>
      <c r="AK8" s="7" t="str">
        <f t="shared" si="4"/>
        <v>0</v>
      </c>
      <c r="AL8" s="7" t="str">
        <f t="shared" si="5"/>
        <v>1</v>
      </c>
      <c r="AM8" s="7" t="str">
        <f t="shared" si="6"/>
        <v>0</v>
      </c>
      <c r="AN8" s="7" t="str">
        <f t="shared" si="7"/>
        <v>0</v>
      </c>
      <c r="AO8" s="7" t="str">
        <f t="shared" si="8"/>
        <v>0</v>
      </c>
      <c r="AP8" s="7">
        <f t="shared" si="9"/>
        <v>1.5</v>
      </c>
      <c r="AQ8" s="7">
        <f t="shared" si="10"/>
        <v>2.5</v>
      </c>
      <c r="AR8" s="10">
        <f>IF(AQ8&lt;AQ7,AR7+1,AR7)</f>
        <v>1</v>
      </c>
      <c r="AS8" s="10"/>
      <c r="AT8" s="152"/>
      <c r="AU8" s="80" t="s">
        <v>1038</v>
      </c>
    </row>
    <row r="9" spans="1:53" ht="15" customHeight="1">
      <c r="A9" s="18" t="s">
        <v>973</v>
      </c>
      <c r="B9" s="18" t="s">
        <v>974</v>
      </c>
      <c r="C9" s="18" t="s">
        <v>1758</v>
      </c>
      <c r="D9" s="18" t="s">
        <v>1759</v>
      </c>
      <c r="E9" s="18"/>
      <c r="F9" s="17"/>
      <c r="G9" s="23"/>
      <c r="H9" s="6"/>
      <c r="I9" s="6"/>
      <c r="J9" s="6"/>
      <c r="K9" s="6"/>
      <c r="L9" s="6"/>
      <c r="M9" s="6"/>
      <c r="N9" s="6"/>
      <c r="O9" s="6"/>
      <c r="P9" s="6"/>
      <c r="Q9" s="6"/>
      <c r="R9" s="6"/>
      <c r="S9" s="6"/>
      <c r="T9" s="6"/>
      <c r="U9" s="6"/>
      <c r="V9" s="6"/>
      <c r="W9" s="6"/>
      <c r="X9" s="6"/>
      <c r="Y9" s="6"/>
      <c r="Z9" s="6"/>
      <c r="AA9" s="6"/>
      <c r="AB9" s="6"/>
      <c r="AC9" s="6"/>
      <c r="AD9" s="6"/>
      <c r="AE9" s="6"/>
      <c r="AF9" s="7"/>
      <c r="AG9" s="7"/>
      <c r="AH9" s="7"/>
      <c r="AI9" s="7"/>
      <c r="AJ9" s="7"/>
      <c r="AK9" s="7"/>
      <c r="AL9" s="8"/>
      <c r="AM9" s="8"/>
      <c r="AN9" s="7"/>
      <c r="AO9" s="7"/>
      <c r="AP9" s="7"/>
      <c r="AQ9" s="7"/>
      <c r="AR9" s="7"/>
      <c r="AS9" s="7"/>
      <c r="AT9" s="152"/>
      <c r="AU9" s="80" t="s">
        <v>1038</v>
      </c>
    </row>
    <row r="10" spans="1:53" ht="15" customHeight="1">
      <c r="A10" s="18" t="s">
        <v>973</v>
      </c>
      <c r="B10" s="18" t="s">
        <v>974</v>
      </c>
      <c r="C10" s="18" t="s">
        <v>1760</v>
      </c>
      <c r="D10" s="18" t="s">
        <v>1755</v>
      </c>
      <c r="E10" s="18"/>
      <c r="F10" s="17"/>
      <c r="G10" s="23"/>
      <c r="H10" s="6"/>
      <c r="I10" s="6"/>
      <c r="J10" s="6"/>
      <c r="K10" s="6"/>
      <c r="L10" s="6"/>
      <c r="M10" s="6"/>
      <c r="N10" s="6"/>
      <c r="O10" s="6"/>
      <c r="P10" s="6"/>
      <c r="Q10" s="6"/>
      <c r="R10" s="6"/>
      <c r="S10" s="6"/>
      <c r="T10" s="6"/>
      <c r="U10" s="6"/>
      <c r="V10" s="6"/>
      <c r="W10" s="6"/>
      <c r="X10" s="6"/>
      <c r="Y10" s="6"/>
      <c r="Z10" s="6"/>
      <c r="AA10" s="6"/>
      <c r="AB10" s="6"/>
      <c r="AC10" s="6"/>
      <c r="AD10" s="6"/>
      <c r="AE10" s="6"/>
      <c r="AF10" s="7"/>
      <c r="AG10" s="7"/>
      <c r="AH10" s="7"/>
      <c r="AI10" s="7"/>
      <c r="AJ10" s="7"/>
      <c r="AK10" s="7"/>
      <c r="AL10" s="8"/>
      <c r="AM10" s="8"/>
      <c r="AN10" s="7"/>
      <c r="AO10" s="7"/>
      <c r="AP10" s="7"/>
      <c r="AQ10" s="7"/>
      <c r="AR10" s="7"/>
      <c r="AS10" s="7"/>
      <c r="AT10" s="152"/>
      <c r="AU10" s="80" t="s">
        <v>1038</v>
      </c>
    </row>
    <row r="11" spans="1:53" ht="15" customHeight="1">
      <c r="A11" s="18" t="s">
        <v>973</v>
      </c>
      <c r="B11" s="18" t="s">
        <v>974</v>
      </c>
      <c r="C11" s="18" t="s">
        <v>1761</v>
      </c>
      <c r="D11" s="18"/>
      <c r="E11" s="18"/>
      <c r="F11" s="17"/>
      <c r="G11" s="23"/>
      <c r="H11" s="6"/>
      <c r="I11" s="6"/>
      <c r="J11" s="6"/>
      <c r="K11" s="6"/>
      <c r="L11" s="6"/>
      <c r="M11" s="6"/>
      <c r="N11" s="6"/>
      <c r="O11" s="6"/>
      <c r="P11" s="6"/>
      <c r="Q11" s="6"/>
      <c r="R11" s="6"/>
      <c r="S11" s="6"/>
      <c r="T11" s="6"/>
      <c r="U11" s="6"/>
      <c r="V11" s="6"/>
      <c r="W11" s="6"/>
      <c r="X11" s="6"/>
      <c r="Y11" s="6"/>
      <c r="Z11" s="6"/>
      <c r="AA11" s="6"/>
      <c r="AB11" s="6"/>
      <c r="AC11" s="6"/>
      <c r="AD11" s="6"/>
      <c r="AE11" s="6"/>
      <c r="AF11" s="7"/>
      <c r="AG11" s="7"/>
      <c r="AH11" s="7"/>
      <c r="AI11" s="7"/>
      <c r="AJ11" s="7"/>
      <c r="AK11" s="7"/>
      <c r="AL11" s="8"/>
      <c r="AM11" s="8"/>
      <c r="AN11" s="7"/>
      <c r="AO11" s="7"/>
      <c r="AP11" s="7"/>
      <c r="AQ11" s="7"/>
      <c r="AR11" s="7"/>
      <c r="AS11" s="7"/>
      <c r="AT11" s="152"/>
      <c r="AU11" s="80" t="s">
        <v>1038</v>
      </c>
    </row>
    <row r="12" spans="1:53" ht="15" customHeight="1">
      <c r="A12" s="18" t="s">
        <v>973</v>
      </c>
      <c r="B12" s="18" t="s">
        <v>974</v>
      </c>
      <c r="C12" s="18" t="s">
        <v>1065</v>
      </c>
      <c r="D12" s="18"/>
      <c r="E12" s="18"/>
      <c r="F12" s="17">
        <v>0.03</v>
      </c>
      <c r="G12" s="23" t="s">
        <v>512</v>
      </c>
      <c r="H12" s="6" t="s">
        <v>446</v>
      </c>
      <c r="I12" s="6" t="s">
        <v>446</v>
      </c>
      <c r="J12" s="6"/>
      <c r="K12" s="6"/>
      <c r="L12" s="6"/>
      <c r="M12" s="6"/>
      <c r="N12" s="6"/>
      <c r="O12" s="6"/>
      <c r="P12" s="6"/>
      <c r="Q12" s="6"/>
      <c r="R12" s="6"/>
      <c r="S12" s="6"/>
      <c r="T12" s="6"/>
      <c r="U12" s="6"/>
      <c r="V12" s="6"/>
      <c r="W12" s="6"/>
      <c r="X12" s="6"/>
      <c r="Y12" s="6"/>
      <c r="Z12" s="6"/>
      <c r="AA12" s="6"/>
      <c r="AB12" s="6"/>
      <c r="AC12" s="6"/>
      <c r="AD12" s="6"/>
      <c r="AE12" s="6"/>
      <c r="AF12" s="7">
        <v>0</v>
      </c>
      <c r="AG12" s="7">
        <f t="shared" ref="AG12:AH12" si="12">IF(H12="US",1,0)</f>
        <v>0</v>
      </c>
      <c r="AH12" s="7">
        <f t="shared" si="12"/>
        <v>0</v>
      </c>
      <c r="AI12" s="7">
        <f t="shared" ref="AI12:AI14" si="13">IF(G12="US",1,0)</f>
        <v>0</v>
      </c>
      <c r="AJ12" s="7" t="str">
        <f t="shared" ref="AJ12:AJ14" si="14">IF(AF12=0,"0",IF(AF12=0.5,"3","6"))</f>
        <v>0</v>
      </c>
      <c r="AK12" s="7" t="str">
        <f t="shared" ref="AK12:AK14" si="15">IF(AI12=1,"6","0")</f>
        <v>0</v>
      </c>
      <c r="AL12" s="7" t="str">
        <f t="shared" ref="AL12:AL14" si="16">IF(AF12=0,"1",IF(AF12=0.5,"3","6"))</f>
        <v>1</v>
      </c>
      <c r="AM12" s="7" t="str">
        <f t="shared" ref="AM12:AM14" si="17">IF(AH12=1,"7","0")</f>
        <v>0</v>
      </c>
      <c r="AN12" s="7" t="str">
        <f t="shared" ref="AN12:AN14" si="18">IF(AI12=1,"11","0")</f>
        <v>0</v>
      </c>
      <c r="AO12" s="7" t="str">
        <f t="shared" ref="AO12:AO14" si="19">IF(AG12=1,"14","0")</f>
        <v>0</v>
      </c>
      <c r="AP12" s="7">
        <f t="shared" ref="AP12:AP14" si="20">(0.5*F12)*100</f>
        <v>1.5</v>
      </c>
      <c r="AQ12" s="7">
        <f t="shared" ref="AQ12:AQ14" si="21">SUM(AJ12+AK12+AL12+AM12+AN12+AO12+AP12)</f>
        <v>2.5</v>
      </c>
      <c r="AR12" s="10">
        <f t="shared" ref="AR12:AR14" si="22">IF(AQ12&lt;AQ11,AR11+1,AR11)</f>
        <v>0</v>
      </c>
      <c r="AS12" s="10"/>
      <c r="AT12" s="152"/>
      <c r="AU12" s="80" t="s">
        <v>1038</v>
      </c>
    </row>
    <row r="13" spans="1:53" ht="15" customHeight="1">
      <c r="A13" s="28" t="s">
        <v>973</v>
      </c>
      <c r="B13" s="28" t="s">
        <v>974</v>
      </c>
      <c r="C13" s="28" t="s">
        <v>1068</v>
      </c>
      <c r="D13" s="28"/>
      <c r="E13" s="28"/>
      <c r="F13" s="81">
        <v>0.03</v>
      </c>
      <c r="G13" s="23" t="s">
        <v>512</v>
      </c>
      <c r="H13" s="6" t="s">
        <v>446</v>
      </c>
      <c r="I13" s="6" t="s">
        <v>446</v>
      </c>
      <c r="J13" s="6"/>
      <c r="K13" s="6"/>
      <c r="L13" s="6"/>
      <c r="M13" s="6"/>
      <c r="N13" s="6"/>
      <c r="O13" s="6"/>
      <c r="P13" s="6"/>
      <c r="Q13" s="6"/>
      <c r="R13" s="6"/>
      <c r="S13" s="6"/>
      <c r="T13" s="6"/>
      <c r="U13" s="6"/>
      <c r="V13" s="6"/>
      <c r="W13" s="6"/>
      <c r="X13" s="6"/>
      <c r="Y13" s="6"/>
      <c r="Z13" s="6"/>
      <c r="AA13" s="6"/>
      <c r="AB13" s="6"/>
      <c r="AC13" s="6"/>
      <c r="AD13" s="6"/>
      <c r="AE13" s="6"/>
      <c r="AF13" s="7">
        <v>0</v>
      </c>
      <c r="AG13" s="7">
        <f t="shared" ref="AG13:AH13" si="23">IF(H13="US",1,0)</f>
        <v>0</v>
      </c>
      <c r="AH13" s="7">
        <f t="shared" si="23"/>
        <v>0</v>
      </c>
      <c r="AI13" s="7">
        <f t="shared" si="13"/>
        <v>0</v>
      </c>
      <c r="AJ13" s="7" t="str">
        <f t="shared" si="14"/>
        <v>0</v>
      </c>
      <c r="AK13" s="7" t="str">
        <f t="shared" si="15"/>
        <v>0</v>
      </c>
      <c r="AL13" s="7" t="str">
        <f t="shared" si="16"/>
        <v>1</v>
      </c>
      <c r="AM13" s="7" t="str">
        <f t="shared" si="17"/>
        <v>0</v>
      </c>
      <c r="AN13" s="7" t="str">
        <f t="shared" si="18"/>
        <v>0</v>
      </c>
      <c r="AO13" s="7" t="str">
        <f t="shared" si="19"/>
        <v>0</v>
      </c>
      <c r="AP13" s="7">
        <f t="shared" si="20"/>
        <v>1.5</v>
      </c>
      <c r="AQ13" s="7">
        <f t="shared" si="21"/>
        <v>2.5</v>
      </c>
      <c r="AR13" s="10">
        <f t="shared" si="22"/>
        <v>0</v>
      </c>
      <c r="AS13" s="10"/>
      <c r="AT13" s="152"/>
      <c r="AU13" s="82" t="s">
        <v>1757</v>
      </c>
    </row>
    <row r="14" spans="1:53" ht="15" customHeight="1">
      <c r="A14" s="18" t="s">
        <v>973</v>
      </c>
      <c r="B14" s="18" t="s">
        <v>974</v>
      </c>
      <c r="C14" s="18" t="s">
        <v>1072</v>
      </c>
      <c r="D14" s="18" t="s">
        <v>1759</v>
      </c>
      <c r="E14" s="18"/>
      <c r="F14" s="17">
        <v>0.03</v>
      </c>
      <c r="G14" s="23" t="s">
        <v>512</v>
      </c>
      <c r="H14" s="6" t="s">
        <v>446</v>
      </c>
      <c r="I14" s="6" t="s">
        <v>446</v>
      </c>
      <c r="J14" s="6"/>
      <c r="K14" s="6"/>
      <c r="L14" s="6"/>
      <c r="M14" s="6"/>
      <c r="N14" s="6"/>
      <c r="O14" s="6"/>
      <c r="P14" s="6"/>
      <c r="Q14" s="6"/>
      <c r="R14" s="6"/>
      <c r="S14" s="6"/>
      <c r="T14" s="6"/>
      <c r="U14" s="6"/>
      <c r="V14" s="6"/>
      <c r="W14" s="6"/>
      <c r="X14" s="6"/>
      <c r="Y14" s="6"/>
      <c r="Z14" s="6"/>
      <c r="AA14" s="6"/>
      <c r="AB14" s="6"/>
      <c r="AC14" s="6"/>
      <c r="AD14" s="6"/>
      <c r="AE14" s="6"/>
      <c r="AF14" s="7">
        <v>0</v>
      </c>
      <c r="AG14" s="7">
        <f t="shared" ref="AG14:AH14" si="24">IF(H14="US",1,0)</f>
        <v>0</v>
      </c>
      <c r="AH14" s="7">
        <f t="shared" si="24"/>
        <v>0</v>
      </c>
      <c r="AI14" s="7">
        <f t="shared" si="13"/>
        <v>0</v>
      </c>
      <c r="AJ14" s="7" t="str">
        <f t="shared" si="14"/>
        <v>0</v>
      </c>
      <c r="AK14" s="7" t="str">
        <f t="shared" si="15"/>
        <v>0</v>
      </c>
      <c r="AL14" s="7" t="str">
        <f t="shared" si="16"/>
        <v>1</v>
      </c>
      <c r="AM14" s="7" t="str">
        <f t="shared" si="17"/>
        <v>0</v>
      </c>
      <c r="AN14" s="7" t="str">
        <f t="shared" si="18"/>
        <v>0</v>
      </c>
      <c r="AO14" s="7" t="str">
        <f t="shared" si="19"/>
        <v>0</v>
      </c>
      <c r="AP14" s="7">
        <f t="shared" si="20"/>
        <v>1.5</v>
      </c>
      <c r="AQ14" s="7">
        <f t="shared" si="21"/>
        <v>2.5</v>
      </c>
      <c r="AR14" s="10">
        <f t="shared" si="22"/>
        <v>0</v>
      </c>
      <c r="AS14" s="10"/>
      <c r="AT14" s="152"/>
      <c r="AU14" s="80" t="s">
        <v>1038</v>
      </c>
    </row>
    <row r="15" spans="1:53" ht="15" customHeight="1">
      <c r="A15" s="18" t="s">
        <v>973</v>
      </c>
      <c r="B15" s="18" t="s">
        <v>974</v>
      </c>
      <c r="C15" s="18" t="s">
        <v>1072</v>
      </c>
      <c r="D15" s="18" t="s">
        <v>1755</v>
      </c>
      <c r="E15" s="18"/>
      <c r="F15" s="17"/>
      <c r="G15" s="23"/>
      <c r="H15" s="6"/>
      <c r="I15" s="6"/>
      <c r="J15" s="6"/>
      <c r="K15" s="6"/>
      <c r="L15" s="6"/>
      <c r="M15" s="6"/>
      <c r="N15" s="6"/>
      <c r="O15" s="6"/>
      <c r="P15" s="6"/>
      <c r="Q15" s="6"/>
      <c r="R15" s="6"/>
      <c r="S15" s="6"/>
      <c r="T15" s="6"/>
      <c r="U15" s="6"/>
      <c r="V15" s="6"/>
      <c r="W15" s="6"/>
      <c r="X15" s="6"/>
      <c r="Y15" s="6"/>
      <c r="Z15" s="6"/>
      <c r="AA15" s="6"/>
      <c r="AB15" s="6"/>
      <c r="AC15" s="6"/>
      <c r="AD15" s="6"/>
      <c r="AE15" s="6"/>
      <c r="AF15" s="7"/>
      <c r="AG15" s="7"/>
      <c r="AH15" s="7"/>
      <c r="AI15" s="7"/>
      <c r="AJ15" s="7"/>
      <c r="AK15" s="7"/>
      <c r="AL15" s="7"/>
      <c r="AM15" s="7"/>
      <c r="AN15" s="7"/>
      <c r="AO15" s="7"/>
      <c r="AP15" s="7"/>
      <c r="AQ15" s="7"/>
      <c r="AR15" s="10"/>
      <c r="AS15" s="10"/>
      <c r="AT15" s="152"/>
      <c r="AU15" s="80" t="s">
        <v>1038</v>
      </c>
      <c r="AY15" s="11"/>
    </row>
    <row r="16" spans="1:53" ht="15" customHeight="1">
      <c r="A16" s="18" t="s">
        <v>973</v>
      </c>
      <c r="B16" s="18" t="s">
        <v>974</v>
      </c>
      <c r="C16" s="18" t="s">
        <v>1762</v>
      </c>
      <c r="D16" s="18" t="s">
        <v>1753</v>
      </c>
      <c r="E16" s="18"/>
      <c r="F16" s="17"/>
      <c r="G16" s="23"/>
      <c r="H16" s="6"/>
      <c r="I16" s="6"/>
      <c r="J16" s="6"/>
      <c r="K16" s="6"/>
      <c r="L16" s="6"/>
      <c r="M16" s="6"/>
      <c r="N16" s="6"/>
      <c r="O16" s="6"/>
      <c r="P16" s="6"/>
      <c r="Q16" s="6"/>
      <c r="R16" s="6"/>
      <c r="S16" s="6"/>
      <c r="T16" s="6"/>
      <c r="U16" s="6"/>
      <c r="V16" s="6"/>
      <c r="W16" s="6"/>
      <c r="X16" s="6"/>
      <c r="Y16" s="6"/>
      <c r="Z16" s="6"/>
      <c r="AA16" s="6"/>
      <c r="AB16" s="6"/>
      <c r="AC16" s="6"/>
      <c r="AD16" s="6"/>
      <c r="AE16" s="6"/>
      <c r="AF16" s="7"/>
      <c r="AG16" s="7"/>
      <c r="AH16" s="7"/>
      <c r="AI16" s="7"/>
      <c r="AJ16" s="7"/>
      <c r="AK16" s="7"/>
      <c r="AL16" s="7"/>
      <c r="AM16" s="7"/>
      <c r="AN16" s="7"/>
      <c r="AO16" s="7"/>
      <c r="AP16" s="7"/>
      <c r="AQ16" s="7"/>
      <c r="AR16" s="10"/>
      <c r="AS16" s="10"/>
      <c r="AT16" s="152"/>
      <c r="AU16" s="80" t="s">
        <v>1038</v>
      </c>
      <c r="AY16" s="11"/>
    </row>
    <row r="17" spans="1:51" ht="15" customHeight="1">
      <c r="A17" s="18" t="s">
        <v>319</v>
      </c>
      <c r="B17" s="18" t="s">
        <v>319</v>
      </c>
      <c r="C17" s="18" t="s">
        <v>1763</v>
      </c>
      <c r="D17" s="18" t="s">
        <v>1764</v>
      </c>
      <c r="E17" s="18"/>
      <c r="F17" s="17"/>
      <c r="G17" s="23"/>
      <c r="H17" s="6"/>
      <c r="I17" s="6"/>
      <c r="J17" s="6"/>
      <c r="K17" s="6"/>
      <c r="L17" s="6"/>
      <c r="M17" s="6"/>
      <c r="N17" s="6"/>
      <c r="O17" s="6"/>
      <c r="P17" s="6"/>
      <c r="Q17" s="6"/>
      <c r="R17" s="6"/>
      <c r="S17" s="6"/>
      <c r="T17" s="6"/>
      <c r="U17" s="6"/>
      <c r="V17" s="6"/>
      <c r="W17" s="6"/>
      <c r="X17" s="6"/>
      <c r="Y17" s="6"/>
      <c r="Z17" s="6"/>
      <c r="AA17" s="6"/>
      <c r="AB17" s="6"/>
      <c r="AC17" s="6"/>
      <c r="AD17" s="6"/>
      <c r="AE17" s="6"/>
      <c r="AF17" s="7"/>
      <c r="AG17" s="7"/>
      <c r="AH17" s="7"/>
      <c r="AI17" s="7"/>
      <c r="AJ17" s="7"/>
      <c r="AK17" s="7"/>
      <c r="AL17" s="8"/>
      <c r="AM17" s="8"/>
      <c r="AN17" s="7"/>
      <c r="AO17" s="7"/>
      <c r="AP17" s="7"/>
      <c r="AQ17" s="7"/>
      <c r="AR17" s="7"/>
      <c r="AS17" s="7"/>
      <c r="AT17" s="152"/>
      <c r="AU17" s="80" t="s">
        <v>1038</v>
      </c>
      <c r="AY17" s="11"/>
    </row>
    <row r="18" spans="1:51" ht="15" customHeight="1">
      <c r="A18" s="18" t="s">
        <v>319</v>
      </c>
      <c r="B18" s="18" t="s">
        <v>319</v>
      </c>
      <c r="C18" s="18" t="s">
        <v>1763</v>
      </c>
      <c r="D18" s="18" t="s">
        <v>1765</v>
      </c>
      <c r="E18" s="18"/>
      <c r="F18" s="17"/>
      <c r="G18" s="23"/>
      <c r="H18" s="6"/>
      <c r="I18" s="6"/>
      <c r="J18" s="6"/>
      <c r="K18" s="6"/>
      <c r="L18" s="6"/>
      <c r="M18" s="6"/>
      <c r="N18" s="6"/>
      <c r="O18" s="6"/>
      <c r="P18" s="6"/>
      <c r="Q18" s="6"/>
      <c r="R18" s="6"/>
      <c r="S18" s="6"/>
      <c r="T18" s="6"/>
      <c r="U18" s="6"/>
      <c r="V18" s="6"/>
      <c r="W18" s="6"/>
      <c r="X18" s="6"/>
      <c r="Y18" s="6"/>
      <c r="Z18" s="6"/>
      <c r="AA18" s="6"/>
      <c r="AB18" s="6"/>
      <c r="AC18" s="6"/>
      <c r="AD18" s="6"/>
      <c r="AE18" s="6"/>
      <c r="AF18" s="7"/>
      <c r="AG18" s="7"/>
      <c r="AH18" s="7"/>
      <c r="AI18" s="7"/>
      <c r="AJ18" s="7"/>
      <c r="AK18" s="7"/>
      <c r="AL18" s="8"/>
      <c r="AM18" s="8"/>
      <c r="AN18" s="7"/>
      <c r="AO18" s="7"/>
      <c r="AP18" s="7"/>
      <c r="AQ18" s="7"/>
      <c r="AR18" s="7"/>
      <c r="AS18" s="7"/>
      <c r="AT18" s="152"/>
      <c r="AU18" s="80" t="s">
        <v>1038</v>
      </c>
      <c r="AY18" s="11"/>
    </row>
    <row r="19" spans="1:51" ht="15" customHeight="1">
      <c r="A19" s="18" t="s">
        <v>319</v>
      </c>
      <c r="B19" s="18" t="s">
        <v>319</v>
      </c>
      <c r="C19" s="18" t="s">
        <v>435</v>
      </c>
      <c r="D19" s="18" t="s">
        <v>1764</v>
      </c>
      <c r="E19" s="18"/>
      <c r="F19" s="17">
        <v>0.01</v>
      </c>
      <c r="G19" s="23" t="s">
        <v>445</v>
      </c>
      <c r="H19" s="6" t="s">
        <v>445</v>
      </c>
      <c r="I19" s="6" t="s">
        <v>446</v>
      </c>
      <c r="J19" s="6"/>
      <c r="K19" s="6"/>
      <c r="L19" s="6"/>
      <c r="M19" s="6"/>
      <c r="N19" s="6"/>
      <c r="O19" s="6"/>
      <c r="P19" s="6"/>
      <c r="Q19" s="6"/>
      <c r="R19" s="6"/>
      <c r="S19" s="6"/>
      <c r="T19" s="6"/>
      <c r="U19" s="6"/>
      <c r="V19" s="6"/>
      <c r="W19" s="6"/>
      <c r="X19" s="6"/>
      <c r="Y19" s="6"/>
      <c r="Z19" s="6"/>
      <c r="AA19" s="6"/>
      <c r="AB19" s="6"/>
      <c r="AC19" s="6"/>
      <c r="AD19" s="6"/>
      <c r="AE19" s="6"/>
      <c r="AF19" s="7">
        <v>0</v>
      </c>
      <c r="AG19" s="7">
        <f t="shared" ref="AG19:AH19" si="25">IF(H19="US",1,0)</f>
        <v>0</v>
      </c>
      <c r="AH19" s="7">
        <f t="shared" si="25"/>
        <v>0</v>
      </c>
      <c r="AI19" s="7">
        <f>IF(G19="US",1,0)</f>
        <v>0</v>
      </c>
      <c r="AJ19" s="7" t="str">
        <f>IF(AF19=0,"0",IF(AF19=0.5,"3","6"))</f>
        <v>0</v>
      </c>
      <c r="AK19" s="7" t="str">
        <f>IF(AI19=1,"6","0")</f>
        <v>0</v>
      </c>
      <c r="AL19" s="7" t="str">
        <f>IF(AF19=0,"1",IF(AF19=0.5,"3","6"))</f>
        <v>1</v>
      </c>
      <c r="AM19" s="7" t="str">
        <f>IF(AH19=1,"7","0")</f>
        <v>0</v>
      </c>
      <c r="AN19" s="7" t="str">
        <f>IF(AI19=1,"11","0")</f>
        <v>0</v>
      </c>
      <c r="AO19" s="7" t="str">
        <f>IF(AG19=1,"14","0")</f>
        <v>0</v>
      </c>
      <c r="AP19" s="7">
        <f>(0.5*F19)*100</f>
        <v>0.5</v>
      </c>
      <c r="AQ19" s="7">
        <f>SUM(AJ19+AK19+AL19+AM19+AN19+AO19+AP19)</f>
        <v>1.5</v>
      </c>
      <c r="AR19" s="10">
        <f>IF(AQ19&lt;AQ17,AR17+1,AR17)</f>
        <v>0</v>
      </c>
      <c r="AS19" s="10"/>
      <c r="AT19" s="152"/>
      <c r="AU19" s="80" t="s">
        <v>1038</v>
      </c>
      <c r="AY19" s="11"/>
    </row>
    <row r="20" spans="1:51" ht="15" customHeight="1">
      <c r="A20" s="18" t="s">
        <v>319</v>
      </c>
      <c r="B20" s="18" t="s">
        <v>319</v>
      </c>
      <c r="C20" s="18" t="s">
        <v>435</v>
      </c>
      <c r="D20" s="18" t="s">
        <v>1766</v>
      </c>
      <c r="E20" s="18"/>
      <c r="F20" s="17"/>
      <c r="G20" s="23"/>
      <c r="H20" s="6"/>
      <c r="I20" s="6"/>
      <c r="J20" s="6"/>
      <c r="K20" s="6"/>
      <c r="L20" s="6"/>
      <c r="M20" s="6"/>
      <c r="N20" s="6"/>
      <c r="O20" s="6"/>
      <c r="P20" s="6"/>
      <c r="Q20" s="6"/>
      <c r="R20" s="6"/>
      <c r="S20" s="6"/>
      <c r="T20" s="6"/>
      <c r="U20" s="6"/>
      <c r="V20" s="6"/>
      <c r="W20" s="6"/>
      <c r="X20" s="6"/>
      <c r="Y20" s="6"/>
      <c r="Z20" s="6"/>
      <c r="AA20" s="6"/>
      <c r="AB20" s="6"/>
      <c r="AC20" s="6"/>
      <c r="AD20" s="6"/>
      <c r="AE20" s="6"/>
      <c r="AF20" s="7"/>
      <c r="AG20" s="7"/>
      <c r="AH20" s="7"/>
      <c r="AI20" s="7"/>
      <c r="AJ20" s="7"/>
      <c r="AK20" s="7"/>
      <c r="AL20" s="7"/>
      <c r="AM20" s="7"/>
      <c r="AN20" s="7"/>
      <c r="AO20" s="7"/>
      <c r="AP20" s="7"/>
      <c r="AQ20" s="7"/>
      <c r="AR20" s="10"/>
      <c r="AS20" s="10"/>
      <c r="AT20" s="152"/>
      <c r="AU20" s="80" t="s">
        <v>1038</v>
      </c>
      <c r="AY20" s="11"/>
    </row>
    <row r="21" spans="1:51" ht="15" customHeight="1">
      <c r="A21" s="18" t="s">
        <v>319</v>
      </c>
      <c r="B21" s="18" t="s">
        <v>319</v>
      </c>
      <c r="C21" s="18" t="s">
        <v>435</v>
      </c>
      <c r="D21" s="18" t="s">
        <v>1767</v>
      </c>
      <c r="E21" s="18"/>
      <c r="F21" s="17"/>
      <c r="G21" s="23"/>
      <c r="H21" s="6"/>
      <c r="I21" s="6"/>
      <c r="J21" s="6"/>
      <c r="K21" s="6"/>
      <c r="L21" s="6"/>
      <c r="M21" s="6"/>
      <c r="N21" s="6"/>
      <c r="O21" s="6"/>
      <c r="P21" s="6"/>
      <c r="Q21" s="6"/>
      <c r="R21" s="6"/>
      <c r="S21" s="6"/>
      <c r="T21" s="6"/>
      <c r="U21" s="6"/>
      <c r="V21" s="6"/>
      <c r="W21" s="6"/>
      <c r="X21" s="6"/>
      <c r="Y21" s="6"/>
      <c r="Z21" s="6"/>
      <c r="AA21" s="6"/>
      <c r="AB21" s="6"/>
      <c r="AC21" s="6"/>
      <c r="AD21" s="6"/>
      <c r="AE21" s="6"/>
      <c r="AF21" s="7"/>
      <c r="AG21" s="7"/>
      <c r="AH21" s="7"/>
      <c r="AI21" s="7"/>
      <c r="AJ21" s="7"/>
      <c r="AK21" s="7"/>
      <c r="AL21" s="7"/>
      <c r="AM21" s="7"/>
      <c r="AN21" s="7"/>
      <c r="AO21" s="7"/>
      <c r="AP21" s="7"/>
      <c r="AQ21" s="7"/>
      <c r="AR21" s="10"/>
      <c r="AS21" s="10"/>
      <c r="AT21" s="152"/>
      <c r="AU21" s="80" t="s">
        <v>1038</v>
      </c>
      <c r="AY21" s="11"/>
    </row>
    <row r="22" spans="1:51" ht="15" customHeight="1">
      <c r="A22" s="18" t="s">
        <v>319</v>
      </c>
      <c r="B22" s="18" t="s">
        <v>319</v>
      </c>
      <c r="C22" s="18" t="s">
        <v>435</v>
      </c>
      <c r="D22" s="18" t="s">
        <v>1768</v>
      </c>
      <c r="E22" s="18"/>
      <c r="F22" s="17"/>
      <c r="G22" s="23"/>
      <c r="H22" s="6"/>
      <c r="I22" s="6"/>
      <c r="J22" s="6"/>
      <c r="K22" s="6"/>
      <c r="L22" s="6"/>
      <c r="M22" s="6"/>
      <c r="N22" s="6"/>
      <c r="O22" s="6"/>
      <c r="P22" s="6"/>
      <c r="Q22" s="6"/>
      <c r="R22" s="6"/>
      <c r="S22" s="6"/>
      <c r="T22" s="6"/>
      <c r="U22" s="6"/>
      <c r="V22" s="6"/>
      <c r="W22" s="6"/>
      <c r="X22" s="6"/>
      <c r="Y22" s="6"/>
      <c r="Z22" s="6"/>
      <c r="AA22" s="6"/>
      <c r="AB22" s="6"/>
      <c r="AC22" s="6"/>
      <c r="AD22" s="6"/>
      <c r="AE22" s="6"/>
      <c r="AF22" s="7"/>
      <c r="AG22" s="7"/>
      <c r="AH22" s="7"/>
      <c r="AI22" s="7"/>
      <c r="AJ22" s="7"/>
      <c r="AK22" s="7"/>
      <c r="AL22" s="7"/>
      <c r="AM22" s="7"/>
      <c r="AN22" s="7"/>
      <c r="AO22" s="7"/>
      <c r="AP22" s="7"/>
      <c r="AQ22" s="7"/>
      <c r="AR22" s="10"/>
      <c r="AS22" s="10"/>
      <c r="AT22" s="152"/>
      <c r="AU22" s="80" t="s">
        <v>1038</v>
      </c>
      <c r="AY22" s="11"/>
    </row>
    <row r="23" spans="1:51" ht="15" customHeight="1">
      <c r="A23" s="18" t="s">
        <v>319</v>
      </c>
      <c r="B23" s="18" t="s">
        <v>319</v>
      </c>
      <c r="C23" s="18" t="s">
        <v>1769</v>
      </c>
      <c r="D23" s="18" t="s">
        <v>1770</v>
      </c>
      <c r="E23" s="18"/>
      <c r="F23" s="17">
        <v>0.01</v>
      </c>
      <c r="G23" s="23" t="s">
        <v>446</v>
      </c>
      <c r="H23" s="6" t="s">
        <v>445</v>
      </c>
      <c r="I23" s="6" t="s">
        <v>446</v>
      </c>
      <c r="J23" s="6"/>
      <c r="K23" s="6"/>
      <c r="L23" s="6"/>
      <c r="M23" s="6"/>
      <c r="N23" s="6"/>
      <c r="O23" s="6"/>
      <c r="P23" s="6"/>
      <c r="Q23" s="6"/>
      <c r="R23" s="6"/>
      <c r="S23" s="6"/>
      <c r="T23" s="6"/>
      <c r="U23" s="6"/>
      <c r="V23" s="6"/>
      <c r="W23" s="6"/>
      <c r="X23" s="6"/>
      <c r="Y23" s="6"/>
      <c r="Z23" s="6"/>
      <c r="AA23" s="6"/>
      <c r="AB23" s="6"/>
      <c r="AC23" s="6"/>
      <c r="AD23" s="6"/>
      <c r="AE23" s="6"/>
      <c r="AF23" s="7">
        <v>0</v>
      </c>
      <c r="AG23" s="7">
        <f t="shared" ref="AG23:AH23" si="26">IF(H23="US",1,0)</f>
        <v>0</v>
      </c>
      <c r="AH23" s="7">
        <f t="shared" si="26"/>
        <v>0</v>
      </c>
      <c r="AI23" s="7">
        <f>IF(G23="US",1,0)</f>
        <v>0</v>
      </c>
      <c r="AJ23" s="7" t="str">
        <f>IF(AF23=0,"0",IF(AF23=0.5,"3","6"))</f>
        <v>0</v>
      </c>
      <c r="AK23" s="7" t="str">
        <f>IF(AI23=1,"6","0")</f>
        <v>0</v>
      </c>
      <c r="AL23" s="7" t="str">
        <f>IF(AF23=0,"1",IF(AF23=0.5,"3","6"))</f>
        <v>1</v>
      </c>
      <c r="AM23" s="7" t="str">
        <f>IF(AH23=1,"7","0")</f>
        <v>0</v>
      </c>
      <c r="AN23" s="7" t="str">
        <f>IF(AI23=1,"11","0")</f>
        <v>0</v>
      </c>
      <c r="AO23" s="7" t="str">
        <f>IF(AG23=1,"14","0")</f>
        <v>0</v>
      </c>
      <c r="AP23" s="7">
        <f>(0.5*F23)*100</f>
        <v>0.5</v>
      </c>
      <c r="AQ23" s="7">
        <f>SUM(AJ23+AK23+AL23+AM23+AN23+AO23+AP23)</f>
        <v>1.5</v>
      </c>
      <c r="AR23" s="10">
        <f>IF(AQ23&lt;AQ19,AR19+1,AR19)</f>
        <v>0</v>
      </c>
      <c r="AS23" s="10"/>
      <c r="AT23" s="152"/>
      <c r="AU23" s="80" t="s">
        <v>1038</v>
      </c>
      <c r="AY23" s="11"/>
    </row>
    <row r="24" spans="1:51" ht="15" customHeight="1">
      <c r="A24" s="18" t="s">
        <v>319</v>
      </c>
      <c r="B24" s="18" t="s">
        <v>319</v>
      </c>
      <c r="C24" s="18" t="s">
        <v>1769</v>
      </c>
      <c r="D24" s="18" t="s">
        <v>1766</v>
      </c>
      <c r="E24" s="18"/>
      <c r="F24" s="17"/>
      <c r="G24" s="23"/>
      <c r="H24" s="6"/>
      <c r="I24" s="6"/>
      <c r="J24" s="6"/>
      <c r="K24" s="6"/>
      <c r="L24" s="6"/>
      <c r="M24" s="6"/>
      <c r="N24" s="6"/>
      <c r="O24" s="6"/>
      <c r="P24" s="6"/>
      <c r="Q24" s="6"/>
      <c r="R24" s="6"/>
      <c r="S24" s="6"/>
      <c r="T24" s="6"/>
      <c r="U24" s="6"/>
      <c r="V24" s="6"/>
      <c r="W24" s="6"/>
      <c r="X24" s="6"/>
      <c r="Y24" s="6"/>
      <c r="Z24" s="6"/>
      <c r="AA24" s="6"/>
      <c r="AB24" s="6"/>
      <c r="AC24" s="6"/>
      <c r="AD24" s="6"/>
      <c r="AE24" s="6"/>
      <c r="AF24" s="7"/>
      <c r="AG24" s="7"/>
      <c r="AH24" s="7"/>
      <c r="AI24" s="7"/>
      <c r="AJ24" s="7"/>
      <c r="AK24" s="7"/>
      <c r="AL24" s="7"/>
      <c r="AM24" s="7"/>
      <c r="AN24" s="7"/>
      <c r="AO24" s="7"/>
      <c r="AP24" s="7"/>
      <c r="AQ24" s="7"/>
      <c r="AR24" s="10"/>
      <c r="AS24" s="10"/>
      <c r="AT24" s="152"/>
      <c r="AU24" s="80" t="s">
        <v>1038</v>
      </c>
      <c r="AY24" s="11"/>
    </row>
    <row r="25" spans="1:51" ht="15" customHeight="1">
      <c r="A25" s="18" t="s">
        <v>319</v>
      </c>
      <c r="B25" s="18" t="s">
        <v>319</v>
      </c>
      <c r="C25" s="18" t="s">
        <v>1769</v>
      </c>
      <c r="D25" s="18" t="s">
        <v>1771</v>
      </c>
      <c r="E25" s="18"/>
      <c r="F25" s="17"/>
      <c r="G25" s="23"/>
      <c r="H25" s="6"/>
      <c r="I25" s="6"/>
      <c r="J25" s="6"/>
      <c r="K25" s="6"/>
      <c r="L25" s="6"/>
      <c r="M25" s="6"/>
      <c r="N25" s="6"/>
      <c r="O25" s="6"/>
      <c r="P25" s="6"/>
      <c r="Q25" s="6"/>
      <c r="R25" s="6"/>
      <c r="S25" s="6"/>
      <c r="T25" s="6"/>
      <c r="U25" s="6"/>
      <c r="V25" s="6"/>
      <c r="W25" s="6"/>
      <c r="X25" s="6"/>
      <c r="Y25" s="6"/>
      <c r="Z25" s="6"/>
      <c r="AA25" s="6"/>
      <c r="AB25" s="6"/>
      <c r="AC25" s="6"/>
      <c r="AD25" s="6"/>
      <c r="AE25" s="6"/>
      <c r="AF25" s="7"/>
      <c r="AG25" s="7"/>
      <c r="AH25" s="7"/>
      <c r="AI25" s="7"/>
      <c r="AJ25" s="7"/>
      <c r="AK25" s="7"/>
      <c r="AL25" s="7"/>
      <c r="AM25" s="7"/>
      <c r="AN25" s="7"/>
      <c r="AO25" s="7"/>
      <c r="AP25" s="7"/>
      <c r="AQ25" s="7"/>
      <c r="AR25" s="10"/>
      <c r="AS25" s="10"/>
      <c r="AT25" s="152"/>
      <c r="AU25" s="80" t="s">
        <v>1038</v>
      </c>
      <c r="AY25" s="11"/>
    </row>
    <row r="26" spans="1:51" ht="15" customHeight="1">
      <c r="A26" s="18" t="s">
        <v>319</v>
      </c>
      <c r="B26" s="18" t="s">
        <v>319</v>
      </c>
      <c r="C26" s="18" t="s">
        <v>1769</v>
      </c>
      <c r="D26" s="18" t="s">
        <v>1772</v>
      </c>
      <c r="E26" s="18"/>
      <c r="F26" s="17"/>
      <c r="G26" s="23"/>
      <c r="H26" s="6"/>
      <c r="I26" s="6"/>
      <c r="J26" s="6"/>
      <c r="K26" s="6"/>
      <c r="L26" s="6"/>
      <c r="M26" s="6"/>
      <c r="N26" s="6"/>
      <c r="O26" s="6"/>
      <c r="P26" s="6"/>
      <c r="Q26" s="6"/>
      <c r="R26" s="6"/>
      <c r="S26" s="6"/>
      <c r="T26" s="6"/>
      <c r="U26" s="6"/>
      <c r="V26" s="6"/>
      <c r="W26" s="6"/>
      <c r="X26" s="6"/>
      <c r="Y26" s="6"/>
      <c r="Z26" s="6"/>
      <c r="AA26" s="6"/>
      <c r="AB26" s="6"/>
      <c r="AC26" s="6"/>
      <c r="AD26" s="6"/>
      <c r="AE26" s="6"/>
      <c r="AF26" s="7"/>
      <c r="AG26" s="7"/>
      <c r="AH26" s="7"/>
      <c r="AI26" s="7"/>
      <c r="AJ26" s="7"/>
      <c r="AK26" s="7"/>
      <c r="AL26" s="7"/>
      <c r="AM26" s="7"/>
      <c r="AN26" s="7"/>
      <c r="AO26" s="7"/>
      <c r="AP26" s="7"/>
      <c r="AQ26" s="7"/>
      <c r="AR26" s="10"/>
      <c r="AS26" s="10"/>
      <c r="AT26" s="152"/>
      <c r="AU26" s="80" t="s">
        <v>1038</v>
      </c>
      <c r="AY26" s="11"/>
    </row>
    <row r="27" spans="1:51" ht="15" customHeight="1">
      <c r="A27" s="18" t="s">
        <v>319</v>
      </c>
      <c r="B27" s="18" t="s">
        <v>319</v>
      </c>
      <c r="C27" s="18" t="s">
        <v>1773</v>
      </c>
      <c r="D27" s="18" t="s">
        <v>1774</v>
      </c>
      <c r="E27" s="18"/>
      <c r="F27" s="17"/>
      <c r="G27" s="23"/>
      <c r="H27" s="6"/>
      <c r="I27" s="6"/>
      <c r="J27" s="6"/>
      <c r="K27" s="6"/>
      <c r="L27" s="6"/>
      <c r="M27" s="6"/>
      <c r="N27" s="6"/>
      <c r="O27" s="6"/>
      <c r="P27" s="6"/>
      <c r="Q27" s="6"/>
      <c r="R27" s="6"/>
      <c r="S27" s="6"/>
      <c r="T27" s="6"/>
      <c r="U27" s="6"/>
      <c r="V27" s="6"/>
      <c r="W27" s="6"/>
      <c r="X27" s="6"/>
      <c r="Y27" s="6"/>
      <c r="Z27" s="6"/>
      <c r="AA27" s="6"/>
      <c r="AB27" s="6"/>
      <c r="AC27" s="6"/>
      <c r="AD27" s="6"/>
      <c r="AE27" s="6"/>
      <c r="AF27" s="7"/>
      <c r="AG27" s="7"/>
      <c r="AH27" s="7"/>
      <c r="AI27" s="7"/>
      <c r="AJ27" s="7"/>
      <c r="AK27" s="7"/>
      <c r="AL27" s="8"/>
      <c r="AM27" s="8"/>
      <c r="AN27" s="7"/>
      <c r="AO27" s="7"/>
      <c r="AP27" s="7"/>
      <c r="AQ27" s="7"/>
      <c r="AR27" s="7"/>
      <c r="AS27" s="7"/>
      <c r="AT27" s="152"/>
      <c r="AU27" s="80" t="s">
        <v>1038</v>
      </c>
      <c r="AY27" s="11"/>
    </row>
    <row r="28" spans="1:51" ht="15" customHeight="1">
      <c r="A28" s="18" t="s">
        <v>319</v>
      </c>
      <c r="B28" s="18" t="s">
        <v>319</v>
      </c>
      <c r="C28" s="18" t="s">
        <v>1085</v>
      </c>
      <c r="D28" s="18" t="s">
        <v>1767</v>
      </c>
      <c r="E28" s="18"/>
      <c r="F28" s="17">
        <v>0.01</v>
      </c>
      <c r="G28" s="23" t="s">
        <v>446</v>
      </c>
      <c r="H28" s="6" t="s">
        <v>445</v>
      </c>
      <c r="I28" s="6" t="s">
        <v>446</v>
      </c>
      <c r="J28" s="6"/>
      <c r="K28" s="6"/>
      <c r="L28" s="6"/>
      <c r="M28" s="6"/>
      <c r="N28" s="6"/>
      <c r="O28" s="6"/>
      <c r="P28" s="6"/>
      <c r="Q28" s="6"/>
      <c r="R28" s="6"/>
      <c r="S28" s="6"/>
      <c r="T28" s="6"/>
      <c r="U28" s="6"/>
      <c r="V28" s="6"/>
      <c r="W28" s="6"/>
      <c r="X28" s="6"/>
      <c r="Y28" s="6"/>
      <c r="Z28" s="6"/>
      <c r="AA28" s="6"/>
      <c r="AB28" s="6"/>
      <c r="AC28" s="6"/>
      <c r="AD28" s="6"/>
      <c r="AE28" s="6"/>
      <c r="AF28" s="7">
        <v>0</v>
      </c>
      <c r="AG28" s="7">
        <f t="shared" ref="AG28:AH28" si="27">IF(H28="US",1,0)</f>
        <v>0</v>
      </c>
      <c r="AH28" s="7">
        <f t="shared" si="27"/>
        <v>0</v>
      </c>
      <c r="AI28" s="7">
        <f t="shared" ref="AI28:AI31" si="28">IF(G28="US",1,0)</f>
        <v>0</v>
      </c>
      <c r="AJ28" s="7" t="str">
        <f t="shared" ref="AJ28:AJ31" si="29">IF(AF28=0,"0",IF(AF28=0.5,"3","6"))</f>
        <v>0</v>
      </c>
      <c r="AK28" s="7" t="str">
        <f t="shared" ref="AK28:AK31" si="30">IF(AI28=1,"6","0")</f>
        <v>0</v>
      </c>
      <c r="AL28" s="7" t="str">
        <f t="shared" ref="AL28:AL31" si="31">IF(AF28=0,"1",IF(AF28=0.5,"3","6"))</f>
        <v>1</v>
      </c>
      <c r="AM28" s="7" t="str">
        <f t="shared" ref="AM28:AM31" si="32">IF(AH28=1,"7","0")</f>
        <v>0</v>
      </c>
      <c r="AN28" s="7" t="str">
        <f t="shared" ref="AN28:AN31" si="33">IF(AI28=1,"11","0")</f>
        <v>0</v>
      </c>
      <c r="AO28" s="7" t="str">
        <f t="shared" ref="AO28:AO31" si="34">IF(AG28=1,"14","0")</f>
        <v>0</v>
      </c>
      <c r="AP28" s="7">
        <f t="shared" ref="AP28:AP31" si="35">(0.5*F28)*100</f>
        <v>0.5</v>
      </c>
      <c r="AQ28" s="7">
        <f t="shared" ref="AQ28:AQ31" si="36">SUM(AJ28+AK28+AL28+AM28+AN28+AO28+AP28)</f>
        <v>1.5</v>
      </c>
      <c r="AR28" s="10">
        <f t="shared" ref="AR28:AR31" si="37">IF(AQ28&lt;AQ27,AR27+1,AR27)</f>
        <v>0</v>
      </c>
      <c r="AS28" s="10"/>
      <c r="AT28" s="152"/>
      <c r="AU28" s="80" t="s">
        <v>1038</v>
      </c>
      <c r="AY28" s="11"/>
    </row>
    <row r="29" spans="1:51" ht="15" customHeight="1">
      <c r="A29" s="18" t="s">
        <v>319</v>
      </c>
      <c r="B29" s="18" t="s">
        <v>319</v>
      </c>
      <c r="C29" s="18" t="s">
        <v>1086</v>
      </c>
      <c r="D29" s="18" t="s">
        <v>1759</v>
      </c>
      <c r="E29" s="18"/>
      <c r="F29" s="17">
        <v>0.02</v>
      </c>
      <c r="G29" s="23" t="s">
        <v>446</v>
      </c>
      <c r="H29" s="6" t="s">
        <v>445</v>
      </c>
      <c r="I29" s="6" t="s">
        <v>446</v>
      </c>
      <c r="J29" s="6"/>
      <c r="K29" s="6"/>
      <c r="L29" s="6"/>
      <c r="M29" s="6"/>
      <c r="N29" s="6"/>
      <c r="O29" s="6"/>
      <c r="P29" s="6"/>
      <c r="Q29" s="6"/>
      <c r="R29" s="6"/>
      <c r="S29" s="6"/>
      <c r="T29" s="6"/>
      <c r="U29" s="6"/>
      <c r="V29" s="6"/>
      <c r="W29" s="6"/>
      <c r="X29" s="6"/>
      <c r="Y29" s="6"/>
      <c r="Z29" s="6"/>
      <c r="AA29" s="6"/>
      <c r="AB29" s="6"/>
      <c r="AC29" s="6"/>
      <c r="AD29" s="6"/>
      <c r="AE29" s="6"/>
      <c r="AF29" s="7">
        <v>0</v>
      </c>
      <c r="AG29" s="7">
        <f t="shared" ref="AG29:AH29" si="38">IF(H29="US",1,0)</f>
        <v>0</v>
      </c>
      <c r="AH29" s="7">
        <f t="shared" si="38"/>
        <v>0</v>
      </c>
      <c r="AI29" s="7">
        <f t="shared" si="28"/>
        <v>0</v>
      </c>
      <c r="AJ29" s="7" t="str">
        <f t="shared" si="29"/>
        <v>0</v>
      </c>
      <c r="AK29" s="7" t="str">
        <f t="shared" si="30"/>
        <v>0</v>
      </c>
      <c r="AL29" s="7" t="str">
        <f t="shared" si="31"/>
        <v>1</v>
      </c>
      <c r="AM29" s="7" t="str">
        <f t="shared" si="32"/>
        <v>0</v>
      </c>
      <c r="AN29" s="7" t="str">
        <f t="shared" si="33"/>
        <v>0</v>
      </c>
      <c r="AO29" s="7" t="str">
        <f t="shared" si="34"/>
        <v>0</v>
      </c>
      <c r="AP29" s="7">
        <f t="shared" si="35"/>
        <v>1</v>
      </c>
      <c r="AQ29" s="7">
        <f t="shared" si="36"/>
        <v>2</v>
      </c>
      <c r="AR29" s="10">
        <f t="shared" si="37"/>
        <v>0</v>
      </c>
      <c r="AS29" s="10"/>
      <c r="AT29" s="152"/>
      <c r="AU29" s="80" t="s">
        <v>1038</v>
      </c>
    </row>
    <row r="30" spans="1:51" ht="15" customHeight="1">
      <c r="A30" s="18" t="s">
        <v>319</v>
      </c>
      <c r="B30" s="18" t="s">
        <v>319</v>
      </c>
      <c r="C30" s="18" t="s">
        <v>1088</v>
      </c>
      <c r="D30" s="18" t="s">
        <v>1764</v>
      </c>
      <c r="E30" s="18"/>
      <c r="F30" s="17">
        <v>0.01</v>
      </c>
      <c r="G30" s="23" t="s">
        <v>446</v>
      </c>
      <c r="H30" s="6" t="s">
        <v>445</v>
      </c>
      <c r="I30" s="6" t="s">
        <v>446</v>
      </c>
      <c r="J30" s="6"/>
      <c r="K30" s="6"/>
      <c r="L30" s="6"/>
      <c r="M30" s="6"/>
      <c r="N30" s="6"/>
      <c r="O30" s="6"/>
      <c r="P30" s="6"/>
      <c r="Q30" s="6"/>
      <c r="R30" s="6"/>
      <c r="S30" s="6"/>
      <c r="T30" s="6"/>
      <c r="U30" s="6"/>
      <c r="V30" s="6"/>
      <c r="W30" s="6"/>
      <c r="X30" s="6"/>
      <c r="Y30" s="6"/>
      <c r="Z30" s="6"/>
      <c r="AA30" s="6"/>
      <c r="AB30" s="6"/>
      <c r="AC30" s="6"/>
      <c r="AD30" s="6"/>
      <c r="AE30" s="6"/>
      <c r="AF30" s="7">
        <v>0</v>
      </c>
      <c r="AG30" s="7">
        <f t="shared" ref="AG30:AH30" si="39">IF(H30="US",1,0)</f>
        <v>0</v>
      </c>
      <c r="AH30" s="7">
        <f t="shared" si="39"/>
        <v>0</v>
      </c>
      <c r="AI30" s="7">
        <f t="shared" si="28"/>
        <v>0</v>
      </c>
      <c r="AJ30" s="7" t="str">
        <f t="shared" si="29"/>
        <v>0</v>
      </c>
      <c r="AK30" s="7" t="str">
        <f t="shared" si="30"/>
        <v>0</v>
      </c>
      <c r="AL30" s="7" t="str">
        <f t="shared" si="31"/>
        <v>1</v>
      </c>
      <c r="AM30" s="7" t="str">
        <f t="shared" si="32"/>
        <v>0</v>
      </c>
      <c r="AN30" s="7" t="str">
        <f t="shared" si="33"/>
        <v>0</v>
      </c>
      <c r="AO30" s="7" t="str">
        <f t="shared" si="34"/>
        <v>0</v>
      </c>
      <c r="AP30" s="7">
        <f t="shared" si="35"/>
        <v>0.5</v>
      </c>
      <c r="AQ30" s="7">
        <f t="shared" si="36"/>
        <v>1.5</v>
      </c>
      <c r="AR30" s="10">
        <f t="shared" si="37"/>
        <v>1</v>
      </c>
      <c r="AS30" s="10"/>
      <c r="AT30" s="152"/>
      <c r="AU30" s="80" t="s">
        <v>1038</v>
      </c>
      <c r="AY30" s="11"/>
    </row>
    <row r="31" spans="1:51" ht="15" customHeight="1">
      <c r="A31" s="18" t="s">
        <v>319</v>
      </c>
      <c r="B31" s="18" t="s">
        <v>319</v>
      </c>
      <c r="C31" s="18" t="s">
        <v>1089</v>
      </c>
      <c r="D31" s="18" t="s">
        <v>1770</v>
      </c>
      <c r="E31" s="18"/>
      <c r="F31" s="17">
        <v>0.01</v>
      </c>
      <c r="G31" s="23" t="s">
        <v>446</v>
      </c>
      <c r="H31" s="6" t="s">
        <v>445</v>
      </c>
      <c r="I31" s="6" t="s">
        <v>446</v>
      </c>
      <c r="J31" s="6"/>
      <c r="K31" s="6"/>
      <c r="L31" s="6"/>
      <c r="M31" s="6"/>
      <c r="N31" s="6"/>
      <c r="O31" s="6"/>
      <c r="P31" s="6"/>
      <c r="Q31" s="6"/>
      <c r="R31" s="6"/>
      <c r="S31" s="6"/>
      <c r="T31" s="6"/>
      <c r="U31" s="6"/>
      <c r="V31" s="6"/>
      <c r="W31" s="6"/>
      <c r="X31" s="6"/>
      <c r="Y31" s="6"/>
      <c r="Z31" s="6"/>
      <c r="AA31" s="6"/>
      <c r="AB31" s="6"/>
      <c r="AC31" s="6"/>
      <c r="AD31" s="6"/>
      <c r="AE31" s="6"/>
      <c r="AF31" s="7">
        <v>0</v>
      </c>
      <c r="AG31" s="7">
        <f t="shared" ref="AG31:AH31" si="40">IF(H31="US",1,0)</f>
        <v>0</v>
      </c>
      <c r="AH31" s="7">
        <f t="shared" si="40"/>
        <v>0</v>
      </c>
      <c r="AI31" s="7">
        <f t="shared" si="28"/>
        <v>0</v>
      </c>
      <c r="AJ31" s="7" t="str">
        <f t="shared" si="29"/>
        <v>0</v>
      </c>
      <c r="AK31" s="7" t="str">
        <f t="shared" si="30"/>
        <v>0</v>
      </c>
      <c r="AL31" s="7" t="str">
        <f t="shared" si="31"/>
        <v>1</v>
      </c>
      <c r="AM31" s="7" t="str">
        <f t="shared" si="32"/>
        <v>0</v>
      </c>
      <c r="AN31" s="7" t="str">
        <f t="shared" si="33"/>
        <v>0</v>
      </c>
      <c r="AO31" s="7" t="str">
        <f t="shared" si="34"/>
        <v>0</v>
      </c>
      <c r="AP31" s="7">
        <f t="shared" si="35"/>
        <v>0.5</v>
      </c>
      <c r="AQ31" s="7">
        <f t="shared" si="36"/>
        <v>1.5</v>
      </c>
      <c r="AR31" s="10">
        <f t="shared" si="37"/>
        <v>1</v>
      </c>
      <c r="AS31" s="10"/>
      <c r="AT31" s="152"/>
      <c r="AU31" s="80" t="s">
        <v>1038</v>
      </c>
      <c r="AY31" s="11"/>
    </row>
    <row r="32" spans="1:51" ht="15" customHeight="1">
      <c r="A32" s="18" t="s">
        <v>319</v>
      </c>
      <c r="B32" s="18" t="s">
        <v>319</v>
      </c>
      <c r="C32" s="18" t="s">
        <v>1089</v>
      </c>
      <c r="D32" s="18" t="s">
        <v>1766</v>
      </c>
      <c r="E32" s="18"/>
      <c r="F32" s="17"/>
      <c r="G32" s="23"/>
      <c r="H32" s="6"/>
      <c r="I32" s="6"/>
      <c r="J32" s="6"/>
      <c r="K32" s="6"/>
      <c r="L32" s="6"/>
      <c r="M32" s="6"/>
      <c r="N32" s="6"/>
      <c r="O32" s="6"/>
      <c r="P32" s="6"/>
      <c r="Q32" s="6"/>
      <c r="R32" s="6"/>
      <c r="S32" s="6"/>
      <c r="T32" s="6"/>
      <c r="U32" s="6"/>
      <c r="V32" s="6"/>
      <c r="W32" s="6"/>
      <c r="X32" s="6"/>
      <c r="Y32" s="6"/>
      <c r="Z32" s="6"/>
      <c r="AA32" s="6"/>
      <c r="AB32" s="6"/>
      <c r="AC32" s="6"/>
      <c r="AD32" s="6"/>
      <c r="AE32" s="6"/>
      <c r="AF32" s="7"/>
      <c r="AG32" s="7"/>
      <c r="AH32" s="7"/>
      <c r="AI32" s="7"/>
      <c r="AJ32" s="7"/>
      <c r="AK32" s="7"/>
      <c r="AL32" s="7"/>
      <c r="AM32" s="7"/>
      <c r="AN32" s="7"/>
      <c r="AO32" s="7"/>
      <c r="AP32" s="7"/>
      <c r="AQ32" s="7"/>
      <c r="AR32" s="10"/>
      <c r="AS32" s="10"/>
      <c r="AT32" s="152"/>
      <c r="AU32" s="80" t="s">
        <v>1038</v>
      </c>
      <c r="AY32" s="11"/>
    </row>
    <row r="33" spans="1:51" ht="15" customHeight="1">
      <c r="A33" s="18" t="s">
        <v>319</v>
      </c>
      <c r="B33" s="18" t="s">
        <v>319</v>
      </c>
      <c r="C33" s="18" t="s">
        <v>1089</v>
      </c>
      <c r="D33" s="18" t="s">
        <v>1775</v>
      </c>
      <c r="E33" s="18"/>
      <c r="F33" s="17"/>
      <c r="G33" s="23"/>
      <c r="H33" s="6"/>
      <c r="I33" s="6"/>
      <c r="J33" s="6"/>
      <c r="K33" s="6"/>
      <c r="L33" s="6"/>
      <c r="M33" s="6"/>
      <c r="N33" s="6"/>
      <c r="O33" s="6"/>
      <c r="P33" s="6"/>
      <c r="Q33" s="6"/>
      <c r="R33" s="6"/>
      <c r="S33" s="6"/>
      <c r="T33" s="6"/>
      <c r="U33" s="6"/>
      <c r="V33" s="6"/>
      <c r="W33" s="6"/>
      <c r="X33" s="6"/>
      <c r="Y33" s="6"/>
      <c r="Z33" s="6"/>
      <c r="AA33" s="6"/>
      <c r="AB33" s="6"/>
      <c r="AC33" s="6"/>
      <c r="AD33" s="6"/>
      <c r="AE33" s="6"/>
      <c r="AF33" s="7"/>
      <c r="AG33" s="7"/>
      <c r="AH33" s="7"/>
      <c r="AI33" s="7"/>
      <c r="AJ33" s="7"/>
      <c r="AK33" s="7"/>
      <c r="AL33" s="7"/>
      <c r="AM33" s="7"/>
      <c r="AN33" s="7"/>
      <c r="AO33" s="7"/>
      <c r="AP33" s="7"/>
      <c r="AQ33" s="7"/>
      <c r="AR33" s="10"/>
      <c r="AS33" s="10"/>
      <c r="AT33" s="152"/>
      <c r="AU33" s="80" t="s">
        <v>1038</v>
      </c>
      <c r="AY33" s="11"/>
    </row>
    <row r="34" spans="1:51" ht="15" customHeight="1">
      <c r="A34" s="18" t="s">
        <v>319</v>
      </c>
      <c r="B34" s="18" t="s">
        <v>319</v>
      </c>
      <c r="C34" s="18" t="s">
        <v>1089</v>
      </c>
      <c r="D34" s="18" t="s">
        <v>1771</v>
      </c>
      <c r="E34" s="18"/>
      <c r="F34" s="17"/>
      <c r="G34" s="23"/>
      <c r="H34" s="6"/>
      <c r="I34" s="6"/>
      <c r="J34" s="6"/>
      <c r="K34" s="6"/>
      <c r="L34" s="6"/>
      <c r="M34" s="6"/>
      <c r="N34" s="6"/>
      <c r="O34" s="6"/>
      <c r="P34" s="6"/>
      <c r="Q34" s="6"/>
      <c r="R34" s="6"/>
      <c r="S34" s="6"/>
      <c r="T34" s="6"/>
      <c r="U34" s="6"/>
      <c r="V34" s="6"/>
      <c r="W34" s="6"/>
      <c r="X34" s="6"/>
      <c r="Y34" s="6"/>
      <c r="Z34" s="6"/>
      <c r="AA34" s="6"/>
      <c r="AB34" s="6"/>
      <c r="AC34" s="6"/>
      <c r="AD34" s="6"/>
      <c r="AE34" s="6"/>
      <c r="AF34" s="7"/>
      <c r="AG34" s="7"/>
      <c r="AH34" s="7"/>
      <c r="AI34" s="7"/>
      <c r="AJ34" s="7"/>
      <c r="AK34" s="7"/>
      <c r="AL34" s="7"/>
      <c r="AM34" s="7"/>
      <c r="AN34" s="7"/>
      <c r="AO34" s="7"/>
      <c r="AP34" s="7"/>
      <c r="AQ34" s="7"/>
      <c r="AR34" s="10"/>
      <c r="AS34" s="10"/>
      <c r="AT34" s="152"/>
      <c r="AU34" s="80" t="s">
        <v>1038</v>
      </c>
      <c r="AY34" s="11"/>
    </row>
    <row r="35" spans="1:51" ht="15" customHeight="1">
      <c r="A35" s="18" t="s">
        <v>319</v>
      </c>
      <c r="B35" s="18" t="s">
        <v>319</v>
      </c>
      <c r="C35" s="18" t="s">
        <v>1090</v>
      </c>
      <c r="D35" s="18" t="s">
        <v>1764</v>
      </c>
      <c r="E35" s="18"/>
      <c r="F35" s="17">
        <v>0.01</v>
      </c>
      <c r="G35" s="23" t="s">
        <v>446</v>
      </c>
      <c r="H35" s="6" t="s">
        <v>1776</v>
      </c>
      <c r="I35" s="6" t="s">
        <v>446</v>
      </c>
      <c r="J35" s="6"/>
      <c r="K35" s="6"/>
      <c r="L35" s="6"/>
      <c r="M35" s="6"/>
      <c r="N35" s="6"/>
      <c r="O35" s="6"/>
      <c r="P35" s="6"/>
      <c r="Q35" s="6"/>
      <c r="R35" s="6"/>
      <c r="S35" s="6"/>
      <c r="T35" s="6"/>
      <c r="U35" s="6"/>
      <c r="V35" s="6"/>
      <c r="W35" s="6"/>
      <c r="X35" s="6"/>
      <c r="Y35" s="6"/>
      <c r="Z35" s="6"/>
      <c r="AA35" s="6"/>
      <c r="AB35" s="6"/>
      <c r="AC35" s="6"/>
      <c r="AD35" s="6"/>
      <c r="AE35" s="6"/>
      <c r="AF35" s="7">
        <v>0</v>
      </c>
      <c r="AG35" s="7">
        <f t="shared" ref="AG35:AH35" si="41">IF(H35="US",1,0)</f>
        <v>0</v>
      </c>
      <c r="AH35" s="7">
        <f t="shared" si="41"/>
        <v>0</v>
      </c>
      <c r="AI35" s="7">
        <f>IF(G35="US",1,0)</f>
        <v>0</v>
      </c>
      <c r="AJ35" s="7" t="str">
        <f>IF(AF35=0,"0",IF(AF35=0.5,"3","6"))</f>
        <v>0</v>
      </c>
      <c r="AK35" s="7" t="str">
        <f>IF(AI35=1,"6","0")</f>
        <v>0</v>
      </c>
      <c r="AL35" s="7" t="str">
        <f>IF(AF35=0,"1",IF(AF35=0.5,"3","6"))</f>
        <v>1</v>
      </c>
      <c r="AM35" s="7" t="str">
        <f>IF(AH35=1,"7","0")</f>
        <v>0</v>
      </c>
      <c r="AN35" s="7" t="str">
        <f>IF(AI35=1,"11","0")</f>
        <v>0</v>
      </c>
      <c r="AO35" s="7" t="str">
        <f>IF(AG35=1,"14","0")</f>
        <v>0</v>
      </c>
      <c r="AP35" s="7">
        <f>(0.5*F35)*100</f>
        <v>0.5</v>
      </c>
      <c r="AQ35" s="7">
        <f>SUM(AJ35+AK35+AL35+AM35+AN35+AO35+AP35)</f>
        <v>1.5</v>
      </c>
      <c r="AR35" s="10">
        <f>IF(AQ35&lt;AQ31,AR31+1,AR31)</f>
        <v>1</v>
      </c>
      <c r="AS35" s="10"/>
      <c r="AT35" s="152"/>
      <c r="AU35" s="80" t="s">
        <v>1038</v>
      </c>
      <c r="AY35" s="11"/>
    </row>
    <row r="36" spans="1:51" ht="15" customHeight="1">
      <c r="A36" s="18" t="s">
        <v>319</v>
      </c>
      <c r="B36" s="18" t="s">
        <v>319</v>
      </c>
      <c r="C36" s="18" t="s">
        <v>1090</v>
      </c>
      <c r="D36" s="18" t="s">
        <v>1777</v>
      </c>
      <c r="E36" s="18"/>
      <c r="F36" s="17"/>
      <c r="G36" s="23"/>
      <c r="H36" s="6"/>
      <c r="I36" s="6"/>
      <c r="J36" s="6"/>
      <c r="K36" s="6"/>
      <c r="L36" s="6"/>
      <c r="M36" s="6"/>
      <c r="N36" s="6"/>
      <c r="O36" s="6"/>
      <c r="P36" s="6"/>
      <c r="Q36" s="6"/>
      <c r="R36" s="6"/>
      <c r="S36" s="6"/>
      <c r="T36" s="6"/>
      <c r="U36" s="6"/>
      <c r="V36" s="6"/>
      <c r="W36" s="6"/>
      <c r="X36" s="6"/>
      <c r="Y36" s="6"/>
      <c r="Z36" s="6"/>
      <c r="AA36" s="6"/>
      <c r="AB36" s="6"/>
      <c r="AC36" s="6"/>
      <c r="AD36" s="6"/>
      <c r="AE36" s="6"/>
      <c r="AF36" s="7"/>
      <c r="AG36" s="7"/>
      <c r="AH36" s="7"/>
      <c r="AI36" s="7"/>
      <c r="AJ36" s="7"/>
      <c r="AK36" s="7"/>
      <c r="AL36" s="7"/>
      <c r="AM36" s="7"/>
      <c r="AN36" s="7"/>
      <c r="AO36" s="7"/>
      <c r="AP36" s="7"/>
      <c r="AQ36" s="7"/>
      <c r="AR36" s="10"/>
      <c r="AS36" s="10"/>
      <c r="AT36" s="152"/>
      <c r="AU36" s="80" t="s">
        <v>1038</v>
      </c>
      <c r="AY36" s="11"/>
    </row>
    <row r="37" spans="1:51" ht="15" customHeight="1">
      <c r="A37" s="18" t="s">
        <v>319</v>
      </c>
      <c r="B37" s="18" t="s">
        <v>319</v>
      </c>
      <c r="C37" s="18" t="s">
        <v>1778</v>
      </c>
      <c r="D37" s="18"/>
      <c r="E37" s="18"/>
      <c r="F37" s="17"/>
      <c r="G37" s="23"/>
      <c r="H37" s="6"/>
      <c r="I37" s="6"/>
      <c r="J37" s="6"/>
      <c r="K37" s="6"/>
      <c r="L37" s="6"/>
      <c r="M37" s="6"/>
      <c r="N37" s="6"/>
      <c r="O37" s="6"/>
      <c r="P37" s="6"/>
      <c r="Q37" s="6"/>
      <c r="R37" s="6"/>
      <c r="S37" s="6"/>
      <c r="T37" s="6"/>
      <c r="U37" s="6"/>
      <c r="V37" s="6"/>
      <c r="W37" s="6"/>
      <c r="X37" s="6"/>
      <c r="Y37" s="6"/>
      <c r="Z37" s="6"/>
      <c r="AA37" s="6"/>
      <c r="AB37" s="6"/>
      <c r="AC37" s="6"/>
      <c r="AD37" s="6"/>
      <c r="AE37" s="6"/>
      <c r="AF37" s="7"/>
      <c r="AG37" s="7"/>
      <c r="AH37" s="7"/>
      <c r="AI37" s="7"/>
      <c r="AJ37" s="7"/>
      <c r="AK37" s="7"/>
      <c r="AL37" s="8"/>
      <c r="AM37" s="8"/>
      <c r="AN37" s="7"/>
      <c r="AO37" s="7"/>
      <c r="AP37" s="7"/>
      <c r="AQ37" s="7"/>
      <c r="AR37" s="7"/>
      <c r="AS37" s="7"/>
      <c r="AT37" s="152"/>
      <c r="AU37" s="80" t="s">
        <v>1038</v>
      </c>
      <c r="AY37" s="11"/>
    </row>
    <row r="38" spans="1:51" ht="15" customHeight="1">
      <c r="A38" s="18" t="s">
        <v>319</v>
      </c>
      <c r="B38" s="18" t="s">
        <v>319</v>
      </c>
      <c r="C38" s="18" t="s">
        <v>1778</v>
      </c>
      <c r="D38" s="18" t="s">
        <v>1779</v>
      </c>
      <c r="E38" s="18"/>
      <c r="F38" s="17">
        <v>0</v>
      </c>
      <c r="G38" s="23" t="s">
        <v>446</v>
      </c>
      <c r="H38" s="6" t="s">
        <v>1776</v>
      </c>
      <c r="I38" s="6" t="s">
        <v>446</v>
      </c>
      <c r="J38" s="6"/>
      <c r="K38" s="6"/>
      <c r="L38" s="6"/>
      <c r="M38" s="6"/>
      <c r="N38" s="6"/>
      <c r="O38" s="6"/>
      <c r="P38" s="6"/>
      <c r="Q38" s="6"/>
      <c r="R38" s="6"/>
      <c r="S38" s="6"/>
      <c r="T38" s="6"/>
      <c r="U38" s="6"/>
      <c r="V38" s="6"/>
      <c r="W38" s="6"/>
      <c r="X38" s="6"/>
      <c r="Y38" s="6"/>
      <c r="Z38" s="6"/>
      <c r="AA38" s="6"/>
      <c r="AB38" s="6"/>
      <c r="AC38" s="6"/>
      <c r="AD38" s="6"/>
      <c r="AE38" s="6"/>
      <c r="AF38" s="7">
        <v>0</v>
      </c>
      <c r="AG38" s="7">
        <f t="shared" ref="AG38:AH38" si="42">IF(H38="US",1,0)</f>
        <v>0</v>
      </c>
      <c r="AH38" s="7">
        <f t="shared" si="42"/>
        <v>0</v>
      </c>
      <c r="AI38" s="7">
        <f>IF(G38="US",1,0)</f>
        <v>0</v>
      </c>
      <c r="AJ38" s="7" t="str">
        <f>IF(AF38=0,"0",IF(AF38=0.5,"3","6"))</f>
        <v>0</v>
      </c>
      <c r="AK38" s="7" t="str">
        <f>IF(AI38=1,"6","0")</f>
        <v>0</v>
      </c>
      <c r="AL38" s="7" t="str">
        <f>IF(AF38=0,"1",IF(AF38=0.5,"3","6"))</f>
        <v>1</v>
      </c>
      <c r="AM38" s="7" t="str">
        <f>IF(AH38=1,"7","0")</f>
        <v>0</v>
      </c>
      <c r="AN38" s="7" t="str">
        <f>IF(AI38=1,"11","0")</f>
        <v>0</v>
      </c>
      <c r="AO38" s="7" t="str">
        <f>IF(AG38=1,"14","0")</f>
        <v>0</v>
      </c>
      <c r="AP38" s="7">
        <f>(0.5*F38)*100</f>
        <v>0</v>
      </c>
      <c r="AQ38" s="7">
        <f>SUM(AJ38+AK38+AL38+AM38+AN38+AO38+AP38)</f>
        <v>1</v>
      </c>
      <c r="AR38" s="10">
        <f>IF(AQ38&lt;AQ37,AR37+1,AR37)</f>
        <v>0</v>
      </c>
      <c r="AS38" s="10"/>
      <c r="AT38" s="152"/>
      <c r="AU38" s="80" t="s">
        <v>1038</v>
      </c>
      <c r="AY38" s="11"/>
    </row>
    <row r="39" spans="1:51" ht="15" customHeight="1">
      <c r="A39" s="18" t="s">
        <v>319</v>
      </c>
      <c r="B39" s="18" t="s">
        <v>319</v>
      </c>
      <c r="C39" s="18" t="s">
        <v>1778</v>
      </c>
      <c r="D39" s="18" t="s">
        <v>1780</v>
      </c>
      <c r="E39" s="18"/>
      <c r="F39" s="17"/>
      <c r="G39" s="23"/>
      <c r="H39" s="6"/>
      <c r="I39" s="6"/>
      <c r="J39" s="6"/>
      <c r="K39" s="6"/>
      <c r="L39" s="6"/>
      <c r="M39" s="6"/>
      <c r="N39" s="6"/>
      <c r="O39" s="6"/>
      <c r="P39" s="6"/>
      <c r="Q39" s="6"/>
      <c r="R39" s="6"/>
      <c r="S39" s="6"/>
      <c r="T39" s="6"/>
      <c r="U39" s="6"/>
      <c r="V39" s="6"/>
      <c r="W39" s="6"/>
      <c r="X39" s="6"/>
      <c r="Y39" s="6"/>
      <c r="Z39" s="6"/>
      <c r="AA39" s="6"/>
      <c r="AB39" s="6"/>
      <c r="AC39" s="6"/>
      <c r="AD39" s="6"/>
      <c r="AE39" s="6"/>
      <c r="AF39" s="7"/>
      <c r="AG39" s="7"/>
      <c r="AH39" s="7"/>
      <c r="AI39" s="7"/>
      <c r="AJ39" s="7"/>
      <c r="AK39" s="7"/>
      <c r="AL39" s="7"/>
      <c r="AM39" s="7"/>
      <c r="AN39" s="7"/>
      <c r="AO39" s="7"/>
      <c r="AP39" s="7"/>
      <c r="AQ39" s="7"/>
      <c r="AR39" s="10"/>
      <c r="AS39" s="10"/>
      <c r="AT39" s="152"/>
      <c r="AU39" s="80" t="s">
        <v>1038</v>
      </c>
      <c r="AY39" s="11"/>
    </row>
    <row r="40" spans="1:51" ht="15" customHeight="1">
      <c r="A40" s="18" t="s">
        <v>319</v>
      </c>
      <c r="B40" s="18" t="s">
        <v>319</v>
      </c>
      <c r="C40" s="18" t="s">
        <v>1778</v>
      </c>
      <c r="D40" s="18" t="s">
        <v>1781</v>
      </c>
      <c r="E40" s="18"/>
      <c r="F40" s="17"/>
      <c r="G40" s="23"/>
      <c r="H40" s="6"/>
      <c r="I40" s="6"/>
      <c r="J40" s="6"/>
      <c r="K40" s="6"/>
      <c r="L40" s="6"/>
      <c r="M40" s="6"/>
      <c r="N40" s="6"/>
      <c r="O40" s="6"/>
      <c r="P40" s="6"/>
      <c r="Q40" s="6"/>
      <c r="R40" s="6"/>
      <c r="S40" s="6"/>
      <c r="T40" s="6"/>
      <c r="U40" s="6"/>
      <c r="V40" s="6"/>
      <c r="W40" s="6"/>
      <c r="X40" s="6"/>
      <c r="Y40" s="6"/>
      <c r="Z40" s="6"/>
      <c r="AA40" s="6"/>
      <c r="AB40" s="6"/>
      <c r="AC40" s="6"/>
      <c r="AD40" s="6"/>
      <c r="AE40" s="6"/>
      <c r="AF40" s="7"/>
      <c r="AG40" s="7"/>
      <c r="AH40" s="7"/>
      <c r="AI40" s="7"/>
      <c r="AJ40" s="7"/>
      <c r="AK40" s="7"/>
      <c r="AL40" s="7"/>
      <c r="AM40" s="7"/>
      <c r="AN40" s="7"/>
      <c r="AO40" s="7"/>
      <c r="AP40" s="7"/>
      <c r="AQ40" s="7"/>
      <c r="AR40" s="10"/>
      <c r="AS40" s="10"/>
      <c r="AT40" s="152"/>
      <c r="AU40" s="80" t="s">
        <v>1038</v>
      </c>
      <c r="AY40" s="11"/>
    </row>
    <row r="41" spans="1:51" ht="15" customHeight="1">
      <c r="A41" s="18" t="s">
        <v>319</v>
      </c>
      <c r="B41" s="18" t="s">
        <v>319</v>
      </c>
      <c r="C41" s="18" t="s">
        <v>1073</v>
      </c>
      <c r="D41" s="18"/>
      <c r="E41" s="18"/>
      <c r="F41" s="17">
        <v>0</v>
      </c>
      <c r="G41" s="23" t="s">
        <v>451</v>
      </c>
      <c r="H41" s="6" t="s">
        <v>445</v>
      </c>
      <c r="I41" s="6" t="s">
        <v>445</v>
      </c>
      <c r="J41" s="6"/>
      <c r="K41" s="6"/>
      <c r="L41" s="6"/>
      <c r="M41" s="6"/>
      <c r="N41" s="6"/>
      <c r="O41" s="6"/>
      <c r="P41" s="6"/>
      <c r="Q41" s="6"/>
      <c r="R41" s="6"/>
      <c r="S41" s="6"/>
      <c r="T41" s="6"/>
      <c r="U41" s="6"/>
      <c r="V41" s="6"/>
      <c r="W41" s="6"/>
      <c r="X41" s="6"/>
      <c r="Y41" s="6"/>
      <c r="Z41" s="6"/>
      <c r="AA41" s="6"/>
      <c r="AB41" s="6"/>
      <c r="AC41" s="6"/>
      <c r="AD41" s="6"/>
      <c r="AE41" s="6"/>
      <c r="AF41" s="7">
        <v>0</v>
      </c>
      <c r="AG41" s="7">
        <f t="shared" ref="AG41:AH41" si="43">IF(H41="US",1,0)</f>
        <v>0</v>
      </c>
      <c r="AH41" s="7">
        <f t="shared" si="43"/>
        <v>0</v>
      </c>
      <c r="AI41" s="7">
        <f>IF(G41="US",1,0)</f>
        <v>0</v>
      </c>
      <c r="AJ41" s="7" t="str">
        <f>IF(AF41=0,"0",IF(AF41=0.5,"3","6"))</f>
        <v>0</v>
      </c>
      <c r="AK41" s="7" t="str">
        <f>IF(AI41=1,"6","0")</f>
        <v>0</v>
      </c>
      <c r="AL41" s="7" t="str">
        <f>IF(AF41=0,"1",IF(AF41=0.5,"3","6"))</f>
        <v>1</v>
      </c>
      <c r="AM41" s="7" t="str">
        <f>IF(AH41=1,"7","0")</f>
        <v>0</v>
      </c>
      <c r="AN41" s="7" t="str">
        <f>IF(AI41=1,"11","0")</f>
        <v>0</v>
      </c>
      <c r="AO41" s="7" t="str">
        <f>IF(AG41=1,"14","0")</f>
        <v>0</v>
      </c>
      <c r="AP41" s="7">
        <f>(0.5*F41)*100</f>
        <v>0</v>
      </c>
      <c r="AQ41" s="7">
        <f>SUM(AJ41+AK41+AL41+AM41+AN41+AO41+AP41)</f>
        <v>1</v>
      </c>
      <c r="AR41" s="10">
        <f>IF(AQ41&lt;AQ38,AR38+1,AR38)</f>
        <v>0</v>
      </c>
      <c r="AS41" s="10"/>
      <c r="AT41" s="152"/>
      <c r="AU41" s="80" t="s">
        <v>1038</v>
      </c>
      <c r="AY41" s="11"/>
    </row>
    <row r="42" spans="1:51" ht="15" customHeight="1">
      <c r="A42" s="18" t="s">
        <v>319</v>
      </c>
      <c r="B42" s="18" t="s">
        <v>319</v>
      </c>
      <c r="C42" s="18" t="s">
        <v>1782</v>
      </c>
      <c r="D42" s="18"/>
      <c r="E42" s="18"/>
      <c r="F42" s="17"/>
      <c r="G42" s="23"/>
      <c r="H42" s="6"/>
      <c r="I42" s="6"/>
      <c r="J42" s="6"/>
      <c r="K42" s="6"/>
      <c r="L42" s="6"/>
      <c r="M42" s="6"/>
      <c r="N42" s="6"/>
      <c r="O42" s="6"/>
      <c r="P42" s="6"/>
      <c r="Q42" s="6"/>
      <c r="R42" s="6"/>
      <c r="S42" s="6"/>
      <c r="T42" s="6"/>
      <c r="U42" s="6"/>
      <c r="V42" s="6"/>
      <c r="W42" s="6"/>
      <c r="X42" s="6"/>
      <c r="Y42" s="6"/>
      <c r="Z42" s="6"/>
      <c r="AA42" s="6"/>
      <c r="AB42" s="6"/>
      <c r="AC42" s="6"/>
      <c r="AD42" s="6"/>
      <c r="AE42" s="6"/>
      <c r="AF42" s="7"/>
      <c r="AG42" s="7"/>
      <c r="AH42" s="7"/>
      <c r="AI42" s="7"/>
      <c r="AJ42" s="7"/>
      <c r="AK42" s="7"/>
      <c r="AL42" s="8"/>
      <c r="AM42" s="8"/>
      <c r="AN42" s="7"/>
      <c r="AO42" s="7"/>
      <c r="AP42" s="7"/>
      <c r="AQ42" s="7"/>
      <c r="AR42" s="7"/>
      <c r="AS42" s="7"/>
      <c r="AT42" s="152"/>
      <c r="AU42" s="80" t="s">
        <v>1038</v>
      </c>
      <c r="AY42" s="11"/>
    </row>
    <row r="43" spans="1:51" ht="15" customHeight="1">
      <c r="A43" s="18" t="s">
        <v>319</v>
      </c>
      <c r="B43" s="18" t="s">
        <v>319</v>
      </c>
      <c r="C43" s="18" t="s">
        <v>1783</v>
      </c>
      <c r="D43" s="18"/>
      <c r="E43" s="18"/>
      <c r="F43" s="17"/>
      <c r="G43" s="23"/>
      <c r="H43" s="6"/>
      <c r="I43" s="6"/>
      <c r="J43" s="6"/>
      <c r="K43" s="6"/>
      <c r="L43" s="6"/>
      <c r="M43" s="6"/>
      <c r="N43" s="6"/>
      <c r="O43" s="6"/>
      <c r="P43" s="6"/>
      <c r="Q43" s="6"/>
      <c r="R43" s="6"/>
      <c r="S43" s="6"/>
      <c r="T43" s="6"/>
      <c r="U43" s="6"/>
      <c r="V43" s="6"/>
      <c r="W43" s="6"/>
      <c r="X43" s="6"/>
      <c r="Y43" s="6"/>
      <c r="Z43" s="6"/>
      <c r="AA43" s="6"/>
      <c r="AB43" s="6"/>
      <c r="AC43" s="6"/>
      <c r="AD43" s="6"/>
      <c r="AE43" s="6"/>
      <c r="AF43" s="7"/>
      <c r="AG43" s="7"/>
      <c r="AH43" s="7"/>
      <c r="AI43" s="7"/>
      <c r="AJ43" s="7"/>
      <c r="AK43" s="7"/>
      <c r="AL43" s="8"/>
      <c r="AM43" s="8"/>
      <c r="AN43" s="7"/>
      <c r="AO43" s="7"/>
      <c r="AP43" s="7"/>
      <c r="AQ43" s="7"/>
      <c r="AR43" s="7"/>
      <c r="AS43" s="7"/>
      <c r="AT43" s="152"/>
      <c r="AU43" s="80" t="s">
        <v>1038</v>
      </c>
      <c r="AY43" s="11"/>
    </row>
    <row r="44" spans="1:51" ht="15" customHeight="1">
      <c r="A44" s="18" t="s">
        <v>319</v>
      </c>
      <c r="B44" s="18" t="s">
        <v>319</v>
      </c>
      <c r="C44" s="18" t="s">
        <v>1095</v>
      </c>
      <c r="D44" s="18"/>
      <c r="E44" s="18"/>
      <c r="F44" s="17"/>
      <c r="G44" s="23"/>
      <c r="H44" s="6"/>
      <c r="I44" s="6"/>
      <c r="J44" s="6"/>
      <c r="K44" s="6"/>
      <c r="L44" s="6"/>
      <c r="M44" s="6"/>
      <c r="N44" s="6"/>
      <c r="O44" s="6"/>
      <c r="P44" s="6"/>
      <c r="Q44" s="6"/>
      <c r="R44" s="6"/>
      <c r="S44" s="6"/>
      <c r="T44" s="6"/>
      <c r="U44" s="6"/>
      <c r="V44" s="6"/>
      <c r="W44" s="6"/>
      <c r="X44" s="6"/>
      <c r="Y44" s="6"/>
      <c r="Z44" s="6"/>
      <c r="AA44" s="6"/>
      <c r="AB44" s="6"/>
      <c r="AC44" s="6"/>
      <c r="AD44" s="6"/>
      <c r="AE44" s="6"/>
      <c r="AF44" s="7"/>
      <c r="AG44" s="7"/>
      <c r="AH44" s="7"/>
      <c r="AI44" s="7"/>
      <c r="AJ44" s="7"/>
      <c r="AK44" s="7"/>
      <c r="AL44" s="8"/>
      <c r="AM44" s="8"/>
      <c r="AN44" s="7"/>
      <c r="AO44" s="7"/>
      <c r="AP44" s="7"/>
      <c r="AQ44" s="7"/>
      <c r="AR44" s="7"/>
      <c r="AS44" s="7"/>
      <c r="AT44" s="152"/>
      <c r="AU44" s="80" t="s">
        <v>1038</v>
      </c>
      <c r="AY44" s="11"/>
    </row>
    <row r="45" spans="1:51" ht="15" customHeight="1">
      <c r="A45" s="18" t="s">
        <v>319</v>
      </c>
      <c r="B45" s="18" t="s">
        <v>319</v>
      </c>
      <c r="C45" s="18" t="s">
        <v>1095</v>
      </c>
      <c r="D45" s="18" t="s">
        <v>1764</v>
      </c>
      <c r="E45" s="18"/>
      <c r="F45" s="17"/>
      <c r="G45" s="23"/>
      <c r="H45" s="6"/>
      <c r="I45" s="6"/>
      <c r="J45" s="6"/>
      <c r="K45" s="6"/>
      <c r="L45" s="6"/>
      <c r="M45" s="6"/>
      <c r="N45" s="6"/>
      <c r="O45" s="6"/>
      <c r="P45" s="6"/>
      <c r="Q45" s="6"/>
      <c r="R45" s="6"/>
      <c r="S45" s="6"/>
      <c r="T45" s="6"/>
      <c r="U45" s="6"/>
      <c r="V45" s="6"/>
      <c r="W45" s="6"/>
      <c r="X45" s="6"/>
      <c r="Y45" s="6"/>
      <c r="Z45" s="6"/>
      <c r="AA45" s="6"/>
      <c r="AB45" s="6"/>
      <c r="AC45" s="6"/>
      <c r="AD45" s="6"/>
      <c r="AE45" s="6"/>
      <c r="AF45" s="7"/>
      <c r="AG45" s="7"/>
      <c r="AH45" s="7"/>
      <c r="AI45" s="7"/>
      <c r="AJ45" s="7"/>
      <c r="AK45" s="7"/>
      <c r="AL45" s="8"/>
      <c r="AM45" s="8"/>
      <c r="AN45" s="7"/>
      <c r="AO45" s="7"/>
      <c r="AP45" s="7"/>
      <c r="AQ45" s="7"/>
      <c r="AR45" s="7"/>
      <c r="AS45" s="7"/>
      <c r="AT45" s="152"/>
      <c r="AU45" s="80" t="s">
        <v>1038</v>
      </c>
      <c r="AY45" s="11"/>
    </row>
    <row r="46" spans="1:51" ht="15" customHeight="1">
      <c r="A46" s="18" t="s">
        <v>319</v>
      </c>
      <c r="B46" s="18" t="s">
        <v>319</v>
      </c>
      <c r="C46" s="18" t="s">
        <v>1097</v>
      </c>
      <c r="D46" s="18"/>
      <c r="E46" s="18"/>
      <c r="F46" s="17">
        <v>0.03</v>
      </c>
      <c r="G46" s="23" t="s">
        <v>444</v>
      </c>
      <c r="H46" s="6" t="s">
        <v>444</v>
      </c>
      <c r="I46" s="6" t="s">
        <v>446</v>
      </c>
      <c r="J46" s="6"/>
      <c r="K46" s="6"/>
      <c r="L46" s="6"/>
      <c r="M46" s="6"/>
      <c r="N46" s="6"/>
      <c r="O46" s="6"/>
      <c r="P46" s="6"/>
      <c r="Q46" s="6"/>
      <c r="R46" s="6"/>
      <c r="S46" s="6"/>
      <c r="T46" s="6"/>
      <c r="U46" s="6"/>
      <c r="V46" s="6"/>
      <c r="W46" s="6"/>
      <c r="X46" s="6"/>
      <c r="Y46" s="6"/>
      <c r="Z46" s="6"/>
      <c r="AA46" s="6"/>
      <c r="AB46" s="6"/>
      <c r="AC46" s="6"/>
      <c r="AD46" s="6"/>
      <c r="AE46" s="6"/>
      <c r="AF46" s="7">
        <v>0</v>
      </c>
      <c r="AG46" s="7">
        <f t="shared" ref="AG46:AH46" si="44">IF(H46="US",1,0)</f>
        <v>0</v>
      </c>
      <c r="AH46" s="7">
        <f t="shared" si="44"/>
        <v>0</v>
      </c>
      <c r="AI46" s="7">
        <f>IF(G46="US",1,0)</f>
        <v>0</v>
      </c>
      <c r="AJ46" s="7" t="str">
        <f>IF(AF46=0,"0",IF(AF46=0.5,"3","6"))</f>
        <v>0</v>
      </c>
      <c r="AK46" s="7" t="str">
        <f>IF(AI46=1,"6","0")</f>
        <v>0</v>
      </c>
      <c r="AL46" s="7" t="str">
        <f>IF(AF46=0,"1",IF(AF46=0.5,"3","6"))</f>
        <v>1</v>
      </c>
      <c r="AM46" s="7" t="str">
        <f>IF(AH46=1,"7","0")</f>
        <v>0</v>
      </c>
      <c r="AN46" s="7" t="str">
        <f>IF(AI46=1,"11","0")</f>
        <v>0</v>
      </c>
      <c r="AO46" s="7" t="str">
        <f>IF(AG46=1,"14","0")</f>
        <v>0</v>
      </c>
      <c r="AP46" s="7">
        <f>(0.5*F46)*100</f>
        <v>1.5</v>
      </c>
      <c r="AQ46" s="7">
        <f>SUM(AJ46+AK46+AL46+AM46+AN46+AO46+AP46)</f>
        <v>2.5</v>
      </c>
      <c r="AR46" s="10">
        <f>IF(AQ46&lt;AQ44,AR44+1,AR44)</f>
        <v>0</v>
      </c>
      <c r="AS46" s="10"/>
      <c r="AT46" s="152"/>
      <c r="AU46" s="80" t="s">
        <v>1038</v>
      </c>
      <c r="AY46" s="11"/>
    </row>
    <row r="47" spans="1:51" ht="15" customHeight="1">
      <c r="A47" s="18" t="s">
        <v>319</v>
      </c>
      <c r="B47" s="18" t="s">
        <v>319</v>
      </c>
      <c r="C47" s="18" t="s">
        <v>1097</v>
      </c>
      <c r="D47" s="18" t="s">
        <v>1781</v>
      </c>
      <c r="E47" s="18"/>
      <c r="F47" s="17"/>
      <c r="G47" s="23"/>
      <c r="H47" s="6"/>
      <c r="I47" s="6"/>
      <c r="J47" s="6"/>
      <c r="K47" s="6"/>
      <c r="L47" s="6"/>
      <c r="M47" s="6"/>
      <c r="N47" s="6"/>
      <c r="O47" s="6"/>
      <c r="P47" s="6"/>
      <c r="Q47" s="6"/>
      <c r="R47" s="6"/>
      <c r="S47" s="6"/>
      <c r="T47" s="6"/>
      <c r="U47" s="6"/>
      <c r="V47" s="6"/>
      <c r="W47" s="6"/>
      <c r="X47" s="6"/>
      <c r="Y47" s="6"/>
      <c r="Z47" s="6"/>
      <c r="AA47" s="6"/>
      <c r="AB47" s="6"/>
      <c r="AC47" s="6"/>
      <c r="AD47" s="6"/>
      <c r="AE47" s="6"/>
      <c r="AF47" s="7"/>
      <c r="AG47" s="7"/>
      <c r="AH47" s="7"/>
      <c r="AI47" s="7"/>
      <c r="AJ47" s="7"/>
      <c r="AK47" s="7"/>
      <c r="AL47" s="7"/>
      <c r="AM47" s="7"/>
      <c r="AN47" s="7"/>
      <c r="AO47" s="7"/>
      <c r="AP47" s="7"/>
      <c r="AQ47" s="7"/>
      <c r="AR47" s="10"/>
      <c r="AS47" s="10"/>
      <c r="AT47" s="152"/>
      <c r="AU47" s="80" t="s">
        <v>1038</v>
      </c>
      <c r="AY47" s="11"/>
    </row>
    <row r="48" spans="1:51" ht="15" customHeight="1">
      <c r="A48" s="18" t="s">
        <v>319</v>
      </c>
      <c r="B48" s="18" t="s">
        <v>319</v>
      </c>
      <c r="C48" s="18" t="s">
        <v>1784</v>
      </c>
      <c r="D48" s="18"/>
      <c r="E48" s="18"/>
      <c r="F48" s="17">
        <v>0.01</v>
      </c>
      <c r="G48" s="23" t="s">
        <v>491</v>
      </c>
      <c r="H48" s="6" t="s">
        <v>1776</v>
      </c>
      <c r="I48" s="6" t="s">
        <v>446</v>
      </c>
      <c r="J48" s="6"/>
      <c r="K48" s="6"/>
      <c r="L48" s="6"/>
      <c r="M48" s="6"/>
      <c r="N48" s="6"/>
      <c r="O48" s="6"/>
      <c r="P48" s="6"/>
      <c r="Q48" s="6"/>
      <c r="R48" s="6"/>
      <c r="S48" s="6"/>
      <c r="T48" s="6"/>
      <c r="U48" s="6"/>
      <c r="V48" s="6"/>
      <c r="W48" s="6"/>
      <c r="X48" s="6"/>
      <c r="Y48" s="6"/>
      <c r="Z48" s="6"/>
      <c r="AA48" s="6"/>
      <c r="AB48" s="6"/>
      <c r="AC48" s="6"/>
      <c r="AD48" s="6"/>
      <c r="AE48" s="6"/>
      <c r="AF48" s="7">
        <v>0</v>
      </c>
      <c r="AG48" s="7">
        <f t="shared" ref="AG48:AH48" si="45">IF(H48="US",1,0)</f>
        <v>0</v>
      </c>
      <c r="AH48" s="7">
        <f t="shared" si="45"/>
        <v>0</v>
      </c>
      <c r="AI48" s="7">
        <f>IF(G48="US",1,0)</f>
        <v>0</v>
      </c>
      <c r="AJ48" s="7" t="str">
        <f>IF(AF48=0,"0",IF(AF48=0.5,"3","6"))</f>
        <v>0</v>
      </c>
      <c r="AK48" s="7" t="str">
        <f>IF(AI48=1,"6","0")</f>
        <v>0</v>
      </c>
      <c r="AL48" s="7" t="str">
        <f>IF(AF48=0,"1",IF(AF48=0.5,"3","6"))</f>
        <v>1</v>
      </c>
      <c r="AM48" s="7" t="str">
        <f>IF(AH48=1,"7","0")</f>
        <v>0</v>
      </c>
      <c r="AN48" s="7" t="str">
        <f>IF(AI48=1,"11","0")</f>
        <v>0</v>
      </c>
      <c r="AO48" s="7" t="str">
        <f>IF(AG48=1,"14","0")</f>
        <v>0</v>
      </c>
      <c r="AP48" s="7">
        <f>(0.5*F48)*100</f>
        <v>0.5</v>
      </c>
      <c r="AQ48" s="7">
        <f>SUM(AJ48+AK48+AL48+AM48+AN48+AO48+AP48)</f>
        <v>1.5</v>
      </c>
      <c r="AR48" s="10">
        <f>IF(AQ48&lt;AQ46,AR46+1,AR46)</f>
        <v>1</v>
      </c>
      <c r="AS48" s="10"/>
      <c r="AT48" s="152"/>
      <c r="AU48" s="80" t="s">
        <v>1038</v>
      </c>
      <c r="AY48" s="11"/>
    </row>
    <row r="49" spans="1:51" ht="15" customHeight="1">
      <c r="A49" s="18" t="s">
        <v>319</v>
      </c>
      <c r="B49" s="18" t="s">
        <v>319</v>
      </c>
      <c r="C49" s="18" t="s">
        <v>1784</v>
      </c>
      <c r="D49" s="18" t="s">
        <v>1781</v>
      </c>
      <c r="E49" s="18"/>
      <c r="F49" s="17"/>
      <c r="G49" s="23"/>
      <c r="H49" s="6"/>
      <c r="I49" s="6"/>
      <c r="J49" s="6"/>
      <c r="K49" s="6"/>
      <c r="L49" s="6"/>
      <c r="M49" s="6"/>
      <c r="N49" s="6"/>
      <c r="O49" s="6"/>
      <c r="P49" s="6"/>
      <c r="Q49" s="6"/>
      <c r="R49" s="6"/>
      <c r="S49" s="6"/>
      <c r="T49" s="6"/>
      <c r="U49" s="6"/>
      <c r="V49" s="6"/>
      <c r="W49" s="6"/>
      <c r="X49" s="6"/>
      <c r="Y49" s="6"/>
      <c r="Z49" s="6"/>
      <c r="AA49" s="6"/>
      <c r="AB49" s="6"/>
      <c r="AC49" s="6"/>
      <c r="AD49" s="6"/>
      <c r="AE49" s="6"/>
      <c r="AF49" s="7"/>
      <c r="AG49" s="7"/>
      <c r="AH49" s="7"/>
      <c r="AI49" s="7"/>
      <c r="AJ49" s="7"/>
      <c r="AK49" s="7"/>
      <c r="AL49" s="7"/>
      <c r="AM49" s="7"/>
      <c r="AN49" s="7"/>
      <c r="AO49" s="7"/>
      <c r="AP49" s="7"/>
      <c r="AQ49" s="7"/>
      <c r="AR49" s="10"/>
      <c r="AS49" s="10"/>
      <c r="AT49" s="152"/>
      <c r="AU49" s="80" t="s">
        <v>1038</v>
      </c>
      <c r="AY49" s="11"/>
    </row>
    <row r="50" spans="1:51" ht="15" customHeight="1">
      <c r="A50" s="18" t="s">
        <v>319</v>
      </c>
      <c r="B50" s="18" t="s">
        <v>319</v>
      </c>
      <c r="C50" s="18" t="s">
        <v>494</v>
      </c>
      <c r="D50" s="18"/>
      <c r="E50" s="18"/>
      <c r="F50" s="17">
        <v>0.01</v>
      </c>
      <c r="G50" s="23" t="s">
        <v>491</v>
      </c>
      <c r="H50" s="6" t="s">
        <v>1776</v>
      </c>
      <c r="I50" s="6" t="s">
        <v>446</v>
      </c>
      <c r="J50" s="6"/>
      <c r="K50" s="6"/>
      <c r="L50" s="6"/>
      <c r="M50" s="6"/>
      <c r="N50" s="6"/>
      <c r="O50" s="6"/>
      <c r="P50" s="6"/>
      <c r="Q50" s="6"/>
      <c r="R50" s="6"/>
      <c r="S50" s="6"/>
      <c r="T50" s="6"/>
      <c r="U50" s="6"/>
      <c r="V50" s="6"/>
      <c r="W50" s="6"/>
      <c r="X50" s="6"/>
      <c r="Y50" s="6"/>
      <c r="Z50" s="6"/>
      <c r="AA50" s="6"/>
      <c r="AB50" s="6"/>
      <c r="AC50" s="6"/>
      <c r="AD50" s="6"/>
      <c r="AE50" s="6"/>
      <c r="AF50" s="7">
        <v>0</v>
      </c>
      <c r="AG50" s="7">
        <f t="shared" ref="AG50:AH50" si="46">IF(H50="US",1,0)</f>
        <v>0</v>
      </c>
      <c r="AH50" s="7">
        <f t="shared" si="46"/>
        <v>0</v>
      </c>
      <c r="AI50" s="7">
        <f t="shared" ref="AI50:AI51" si="47">IF(G50="US",1,0)</f>
        <v>0</v>
      </c>
      <c r="AJ50" s="7" t="str">
        <f t="shared" ref="AJ50:AJ51" si="48">IF(AF50=0,"0",IF(AF50=0.5,"3","6"))</f>
        <v>0</v>
      </c>
      <c r="AK50" s="7" t="str">
        <f t="shared" ref="AK50:AK51" si="49">IF(AI50=1,"6","0")</f>
        <v>0</v>
      </c>
      <c r="AL50" s="7" t="str">
        <f>IF(AF50=0,"1",IF(AF50=0.5,"3","6"))</f>
        <v>1</v>
      </c>
      <c r="AM50" s="7" t="str">
        <f t="shared" ref="AM50:AM51" si="50">IF(AH50=1,"7","0")</f>
        <v>0</v>
      </c>
      <c r="AN50" s="7" t="str">
        <f t="shared" ref="AN50:AN51" si="51">IF(AI50=1,"11","0")</f>
        <v>0</v>
      </c>
      <c r="AO50" s="7" t="str">
        <f t="shared" ref="AO50:AO51" si="52">IF(AG50=1,"14","0")</f>
        <v>0</v>
      </c>
      <c r="AP50" s="7">
        <f t="shared" ref="AP50:AP51" si="53">(0.5*F50)*100</f>
        <v>0.5</v>
      </c>
      <c r="AQ50" s="7">
        <f t="shared" ref="AQ50:AQ51" si="54">SUM(AJ50+AK50+AL50+AM50+AN50+AO50+AP50)</f>
        <v>1.5</v>
      </c>
      <c r="AR50" s="10">
        <f>IF(AQ50&lt;AQ47,AR47+1,AR47)</f>
        <v>0</v>
      </c>
      <c r="AS50" s="10"/>
      <c r="AT50" s="152"/>
      <c r="AU50" s="80" t="s">
        <v>1038</v>
      </c>
      <c r="AY50" s="11"/>
    </row>
    <row r="51" spans="1:51" ht="15" customHeight="1">
      <c r="A51" s="18" t="s">
        <v>319</v>
      </c>
      <c r="B51" s="18" t="s">
        <v>319</v>
      </c>
      <c r="C51" s="18" t="s">
        <v>1785</v>
      </c>
      <c r="D51" s="18" t="s">
        <v>1786</v>
      </c>
      <c r="E51" s="18"/>
      <c r="F51" s="17">
        <v>0.01</v>
      </c>
      <c r="G51" s="23" t="s">
        <v>446</v>
      </c>
      <c r="H51" s="6" t="s">
        <v>445</v>
      </c>
      <c r="I51" s="6" t="s">
        <v>446</v>
      </c>
      <c r="J51" s="6"/>
      <c r="K51" s="6"/>
      <c r="L51" s="6"/>
      <c r="M51" s="6"/>
      <c r="N51" s="6"/>
      <c r="O51" s="6"/>
      <c r="P51" s="6"/>
      <c r="Q51" s="6"/>
      <c r="R51" s="6"/>
      <c r="S51" s="6"/>
      <c r="T51" s="6"/>
      <c r="U51" s="6"/>
      <c r="V51" s="6"/>
      <c r="W51" s="6"/>
      <c r="X51" s="6"/>
      <c r="Y51" s="6"/>
      <c r="Z51" s="6"/>
      <c r="AA51" s="6"/>
      <c r="AB51" s="6"/>
      <c r="AC51" s="6"/>
      <c r="AD51" s="6"/>
      <c r="AE51" s="6"/>
      <c r="AF51" s="7">
        <v>0</v>
      </c>
      <c r="AG51" s="7">
        <f t="shared" ref="AG51:AH51" si="55">IF(H51="US",1,0)</f>
        <v>0</v>
      </c>
      <c r="AH51" s="7">
        <f t="shared" si="55"/>
        <v>0</v>
      </c>
      <c r="AI51" s="7">
        <f t="shared" si="47"/>
        <v>0</v>
      </c>
      <c r="AJ51" s="7" t="str">
        <f t="shared" si="48"/>
        <v>0</v>
      </c>
      <c r="AK51" s="7" t="str">
        <f t="shared" si="49"/>
        <v>0</v>
      </c>
      <c r="AL51" s="7">
        <v>3</v>
      </c>
      <c r="AM51" s="7" t="str">
        <f t="shared" si="50"/>
        <v>0</v>
      </c>
      <c r="AN51" s="7" t="str">
        <f t="shared" si="51"/>
        <v>0</v>
      </c>
      <c r="AO51" s="7" t="str">
        <f t="shared" si="52"/>
        <v>0</v>
      </c>
      <c r="AP51" s="7">
        <f t="shared" si="53"/>
        <v>0.5</v>
      </c>
      <c r="AQ51" s="7">
        <f t="shared" si="54"/>
        <v>3.5</v>
      </c>
      <c r="AR51" s="10">
        <f>IF(AQ51&lt;AQ50,AR50+1,AR50)</f>
        <v>0</v>
      </c>
      <c r="AS51" s="10"/>
      <c r="AT51" s="152"/>
      <c r="AU51" s="80" t="s">
        <v>1038</v>
      </c>
      <c r="AY51" s="11"/>
    </row>
    <row r="52" spans="1:51" ht="15" customHeight="1">
      <c r="A52" s="18" t="s">
        <v>319</v>
      </c>
      <c r="B52" s="18" t="s">
        <v>319</v>
      </c>
      <c r="C52" s="18" t="s">
        <v>1785</v>
      </c>
      <c r="D52" s="18" t="s">
        <v>1787</v>
      </c>
      <c r="E52" s="18"/>
      <c r="F52" s="17"/>
      <c r="G52" s="23"/>
      <c r="H52" s="6"/>
      <c r="I52" s="6"/>
      <c r="J52" s="6"/>
      <c r="K52" s="6"/>
      <c r="L52" s="6"/>
      <c r="M52" s="6"/>
      <c r="N52" s="6"/>
      <c r="O52" s="6"/>
      <c r="P52" s="6"/>
      <c r="Q52" s="6"/>
      <c r="R52" s="6"/>
      <c r="S52" s="6"/>
      <c r="T52" s="6"/>
      <c r="U52" s="6"/>
      <c r="V52" s="6"/>
      <c r="W52" s="6"/>
      <c r="X52" s="6"/>
      <c r="Y52" s="6"/>
      <c r="Z52" s="6"/>
      <c r="AA52" s="6"/>
      <c r="AB52" s="6"/>
      <c r="AC52" s="6"/>
      <c r="AD52" s="6"/>
      <c r="AE52" s="6"/>
      <c r="AF52" s="7"/>
      <c r="AG52" s="7"/>
      <c r="AH52" s="7"/>
      <c r="AI52" s="7"/>
      <c r="AJ52" s="7"/>
      <c r="AK52" s="7"/>
      <c r="AL52" s="7"/>
      <c r="AM52" s="7"/>
      <c r="AN52" s="7"/>
      <c r="AO52" s="7"/>
      <c r="AP52" s="7"/>
      <c r="AQ52" s="7"/>
      <c r="AR52" s="10"/>
      <c r="AS52" s="10"/>
      <c r="AT52" s="152"/>
      <c r="AU52" s="80" t="s">
        <v>1038</v>
      </c>
    </row>
    <row r="53" spans="1:51" ht="15" customHeight="1">
      <c r="A53" s="18" t="s">
        <v>319</v>
      </c>
      <c r="B53" s="18" t="s">
        <v>319</v>
      </c>
      <c r="C53" s="18" t="s">
        <v>1785</v>
      </c>
      <c r="D53" s="18" t="s">
        <v>1788</v>
      </c>
      <c r="E53" s="18"/>
      <c r="F53" s="17"/>
      <c r="G53" s="23"/>
      <c r="H53" s="6"/>
      <c r="I53" s="6"/>
      <c r="J53" s="6"/>
      <c r="K53" s="6"/>
      <c r="L53" s="6"/>
      <c r="M53" s="6"/>
      <c r="N53" s="6"/>
      <c r="O53" s="6"/>
      <c r="P53" s="6"/>
      <c r="Q53" s="6"/>
      <c r="R53" s="6"/>
      <c r="S53" s="6"/>
      <c r="T53" s="6"/>
      <c r="U53" s="6"/>
      <c r="V53" s="6"/>
      <c r="W53" s="6"/>
      <c r="X53" s="6"/>
      <c r="Y53" s="6"/>
      <c r="Z53" s="6"/>
      <c r="AA53" s="6"/>
      <c r="AB53" s="6"/>
      <c r="AC53" s="6"/>
      <c r="AD53" s="6"/>
      <c r="AE53" s="6"/>
      <c r="AF53" s="7"/>
      <c r="AG53" s="7"/>
      <c r="AH53" s="7"/>
      <c r="AI53" s="7"/>
      <c r="AJ53" s="7"/>
      <c r="AK53" s="7"/>
      <c r="AL53" s="7"/>
      <c r="AM53" s="7"/>
      <c r="AN53" s="7"/>
      <c r="AO53" s="7"/>
      <c r="AP53" s="7"/>
      <c r="AQ53" s="7"/>
      <c r="AR53" s="10"/>
      <c r="AS53" s="10"/>
      <c r="AT53" s="152"/>
      <c r="AU53" s="80" t="s">
        <v>1038</v>
      </c>
      <c r="AW53" s="12"/>
    </row>
    <row r="54" spans="1:51" ht="15" customHeight="1">
      <c r="A54" s="18" t="s">
        <v>319</v>
      </c>
      <c r="B54" s="18" t="s">
        <v>319</v>
      </c>
      <c r="C54" s="18" t="s">
        <v>1785</v>
      </c>
      <c r="D54" s="18" t="s">
        <v>1789</v>
      </c>
      <c r="E54" s="18"/>
      <c r="F54" s="17"/>
      <c r="G54" s="23"/>
      <c r="H54" s="6"/>
      <c r="I54" s="6"/>
      <c r="J54" s="6"/>
      <c r="K54" s="6"/>
      <c r="L54" s="6"/>
      <c r="M54" s="6"/>
      <c r="N54" s="6"/>
      <c r="O54" s="6"/>
      <c r="P54" s="6"/>
      <c r="Q54" s="6"/>
      <c r="R54" s="6"/>
      <c r="S54" s="6"/>
      <c r="T54" s="6"/>
      <c r="U54" s="6"/>
      <c r="V54" s="6"/>
      <c r="W54" s="6"/>
      <c r="X54" s="6"/>
      <c r="Y54" s="6"/>
      <c r="Z54" s="6"/>
      <c r="AA54" s="6"/>
      <c r="AB54" s="6"/>
      <c r="AC54" s="6"/>
      <c r="AD54" s="6"/>
      <c r="AE54" s="6"/>
      <c r="AF54" s="7"/>
      <c r="AG54" s="7"/>
      <c r="AH54" s="7"/>
      <c r="AI54" s="7"/>
      <c r="AJ54" s="7"/>
      <c r="AK54" s="7"/>
      <c r="AL54" s="7"/>
      <c r="AM54" s="7"/>
      <c r="AN54" s="7"/>
      <c r="AO54" s="7"/>
      <c r="AP54" s="7"/>
      <c r="AQ54" s="7"/>
      <c r="AR54" s="10"/>
      <c r="AS54" s="10"/>
      <c r="AT54" s="152"/>
      <c r="AU54" s="80" t="s">
        <v>1038</v>
      </c>
    </row>
    <row r="55" spans="1:51" ht="15" customHeight="1">
      <c r="A55" s="18" t="s">
        <v>319</v>
      </c>
      <c r="B55" s="18" t="s">
        <v>319</v>
      </c>
      <c r="C55" s="18" t="s">
        <v>1078</v>
      </c>
      <c r="D55" s="18" t="s">
        <v>1764</v>
      </c>
      <c r="E55" s="18"/>
      <c r="F55" s="17">
        <v>0.01</v>
      </c>
      <c r="G55" s="23" t="s">
        <v>445</v>
      </c>
      <c r="H55" s="6" t="s">
        <v>445</v>
      </c>
      <c r="I55" s="6" t="s">
        <v>446</v>
      </c>
      <c r="J55" s="6"/>
      <c r="K55" s="6"/>
      <c r="L55" s="6"/>
      <c r="M55" s="6"/>
      <c r="N55" s="6"/>
      <c r="O55" s="6"/>
      <c r="P55" s="6"/>
      <c r="Q55" s="6"/>
      <c r="R55" s="6"/>
      <c r="S55" s="6"/>
      <c r="T55" s="6"/>
      <c r="U55" s="6"/>
      <c r="V55" s="6"/>
      <c r="W55" s="6"/>
      <c r="X55" s="6"/>
      <c r="Y55" s="6"/>
      <c r="Z55" s="6"/>
      <c r="AA55" s="6"/>
      <c r="AB55" s="6"/>
      <c r="AC55" s="6"/>
      <c r="AD55" s="6"/>
      <c r="AE55" s="6"/>
      <c r="AF55" s="7">
        <v>0</v>
      </c>
      <c r="AG55" s="7">
        <f t="shared" ref="AG55:AH55" si="56">IF(H55="US",1,0)</f>
        <v>0</v>
      </c>
      <c r="AH55" s="7">
        <f t="shared" si="56"/>
        <v>0</v>
      </c>
      <c r="AI55" s="7">
        <f>IF(G55="US",1,0)</f>
        <v>0</v>
      </c>
      <c r="AJ55" s="7" t="str">
        <f>IF(AF55=0,"0",IF(AF55=0.5,"3","6"))</f>
        <v>0</v>
      </c>
      <c r="AK55" s="7" t="str">
        <f>IF(AI55=1,"6","0")</f>
        <v>0</v>
      </c>
      <c r="AL55" s="7" t="str">
        <f>IF(AF55=0,"1",IF(AF55=0.5,"3","6"))</f>
        <v>1</v>
      </c>
      <c r="AM55" s="7" t="str">
        <f>IF(AH55=1,"7","0")</f>
        <v>0</v>
      </c>
      <c r="AN55" s="7" t="str">
        <f>IF(AI55=1,"11","0")</f>
        <v>0</v>
      </c>
      <c r="AO55" s="7" t="str">
        <f>IF(AG55=1,"14","0")</f>
        <v>0</v>
      </c>
      <c r="AP55" s="7">
        <f>(0.5*F55)*100</f>
        <v>0.5</v>
      </c>
      <c r="AQ55" s="7">
        <f>SUM(AJ55+AK55+AL55+AM55+AN55+AO55+AP55)</f>
        <v>1.5</v>
      </c>
      <c r="AR55" s="10">
        <f>IF(AQ55&lt;AQ51,AR51+1,AR51)</f>
        <v>1</v>
      </c>
      <c r="AS55" s="10"/>
      <c r="AT55" s="152"/>
      <c r="AU55" s="80" t="s">
        <v>1038</v>
      </c>
    </row>
    <row r="56" spans="1:51" ht="15" customHeight="1">
      <c r="A56" s="18" t="s">
        <v>319</v>
      </c>
      <c r="B56" s="18" t="s">
        <v>319</v>
      </c>
      <c r="C56" s="18" t="s">
        <v>1078</v>
      </c>
      <c r="D56" s="18" t="s">
        <v>1766</v>
      </c>
      <c r="E56" s="18"/>
      <c r="F56" s="17"/>
      <c r="G56" s="23"/>
      <c r="H56" s="6"/>
      <c r="I56" s="6"/>
      <c r="J56" s="6"/>
      <c r="K56" s="6"/>
      <c r="L56" s="6"/>
      <c r="M56" s="6"/>
      <c r="N56" s="6"/>
      <c r="O56" s="6"/>
      <c r="P56" s="6"/>
      <c r="Q56" s="6"/>
      <c r="R56" s="6"/>
      <c r="S56" s="6"/>
      <c r="T56" s="6"/>
      <c r="U56" s="6"/>
      <c r="V56" s="6"/>
      <c r="W56" s="6"/>
      <c r="X56" s="6"/>
      <c r="Y56" s="6"/>
      <c r="Z56" s="6"/>
      <c r="AA56" s="6"/>
      <c r="AB56" s="6"/>
      <c r="AC56" s="6"/>
      <c r="AD56" s="6"/>
      <c r="AE56" s="6"/>
      <c r="AF56" s="7"/>
      <c r="AG56" s="7"/>
      <c r="AH56" s="7"/>
      <c r="AI56" s="7"/>
      <c r="AJ56" s="7"/>
      <c r="AK56" s="7"/>
      <c r="AL56" s="7"/>
      <c r="AM56" s="7"/>
      <c r="AN56" s="7"/>
      <c r="AO56" s="7"/>
      <c r="AP56" s="7"/>
      <c r="AQ56" s="7"/>
      <c r="AR56" s="10"/>
      <c r="AS56" s="10"/>
      <c r="AT56" s="152"/>
      <c r="AU56" s="80" t="s">
        <v>1038</v>
      </c>
    </row>
    <row r="57" spans="1:51" ht="15" customHeight="1">
      <c r="A57" s="18" t="s">
        <v>319</v>
      </c>
      <c r="B57" s="18" t="s">
        <v>319</v>
      </c>
      <c r="C57" s="18" t="s">
        <v>1790</v>
      </c>
      <c r="D57" s="18"/>
      <c r="E57" s="18"/>
      <c r="F57" s="17"/>
      <c r="G57" s="23"/>
      <c r="H57" s="6"/>
      <c r="I57" s="6"/>
      <c r="J57" s="6"/>
      <c r="K57" s="6"/>
      <c r="L57" s="6"/>
      <c r="M57" s="6"/>
      <c r="N57" s="6"/>
      <c r="O57" s="6"/>
      <c r="P57" s="6"/>
      <c r="Q57" s="6"/>
      <c r="R57" s="6"/>
      <c r="S57" s="6"/>
      <c r="T57" s="6"/>
      <c r="U57" s="6"/>
      <c r="V57" s="6"/>
      <c r="W57" s="6"/>
      <c r="X57" s="6"/>
      <c r="Y57" s="6"/>
      <c r="Z57" s="6"/>
      <c r="AA57" s="6"/>
      <c r="AB57" s="6"/>
      <c r="AC57" s="6"/>
      <c r="AD57" s="6"/>
      <c r="AE57" s="6"/>
      <c r="AF57" s="7"/>
      <c r="AG57" s="7"/>
      <c r="AH57" s="7"/>
      <c r="AI57" s="7"/>
      <c r="AJ57" s="7"/>
      <c r="AK57" s="7"/>
      <c r="AL57" s="8"/>
      <c r="AM57" s="8"/>
      <c r="AN57" s="7"/>
      <c r="AO57" s="7"/>
      <c r="AP57" s="7"/>
      <c r="AQ57" s="7"/>
      <c r="AR57" s="7"/>
      <c r="AS57" s="7"/>
      <c r="AT57" s="152"/>
      <c r="AU57" s="80" t="s">
        <v>1038</v>
      </c>
    </row>
    <row r="58" spans="1:51" ht="15" customHeight="1">
      <c r="A58" s="18" t="s">
        <v>319</v>
      </c>
      <c r="B58" s="18" t="s">
        <v>319</v>
      </c>
      <c r="C58" s="18" t="s">
        <v>1791</v>
      </c>
      <c r="D58" s="18" t="s">
        <v>1759</v>
      </c>
      <c r="E58" s="18"/>
      <c r="F58" s="17"/>
      <c r="G58" s="23"/>
      <c r="H58" s="6"/>
      <c r="I58" s="6"/>
      <c r="J58" s="6"/>
      <c r="K58" s="6"/>
      <c r="L58" s="6"/>
      <c r="M58" s="6"/>
      <c r="N58" s="6"/>
      <c r="O58" s="6"/>
      <c r="P58" s="6"/>
      <c r="Q58" s="6"/>
      <c r="R58" s="6"/>
      <c r="S58" s="6"/>
      <c r="T58" s="6"/>
      <c r="U58" s="6"/>
      <c r="V58" s="6"/>
      <c r="W58" s="6"/>
      <c r="X58" s="6"/>
      <c r="Y58" s="6"/>
      <c r="Z58" s="6"/>
      <c r="AA58" s="6"/>
      <c r="AB58" s="6"/>
      <c r="AC58" s="6"/>
      <c r="AD58" s="6"/>
      <c r="AE58" s="6"/>
      <c r="AF58" s="7"/>
      <c r="AG58" s="7"/>
      <c r="AH58" s="7"/>
      <c r="AI58" s="7"/>
      <c r="AJ58" s="7"/>
      <c r="AK58" s="7"/>
      <c r="AL58" s="8"/>
      <c r="AM58" s="8"/>
      <c r="AN58" s="7"/>
      <c r="AO58" s="7"/>
      <c r="AP58" s="7"/>
      <c r="AQ58" s="7"/>
      <c r="AR58" s="7"/>
      <c r="AS58" s="7"/>
      <c r="AT58" s="152"/>
      <c r="AU58" s="80" t="s">
        <v>1038</v>
      </c>
    </row>
    <row r="59" spans="1:51" ht="15" customHeight="1">
      <c r="A59" s="18" t="s">
        <v>319</v>
      </c>
      <c r="B59" s="18" t="s">
        <v>319</v>
      </c>
      <c r="C59" s="18" t="s">
        <v>1791</v>
      </c>
      <c r="D59" s="18" t="s">
        <v>1764</v>
      </c>
      <c r="E59" s="18"/>
      <c r="F59" s="17">
        <v>0.01</v>
      </c>
      <c r="G59" s="23" t="s">
        <v>446</v>
      </c>
      <c r="H59" s="6" t="s">
        <v>445</v>
      </c>
      <c r="I59" s="6" t="s">
        <v>446</v>
      </c>
      <c r="J59" s="6"/>
      <c r="K59" s="6"/>
      <c r="L59" s="6"/>
      <c r="M59" s="6"/>
      <c r="N59" s="6"/>
      <c r="O59" s="6"/>
      <c r="P59" s="6"/>
      <c r="Q59" s="6"/>
      <c r="R59" s="6"/>
      <c r="S59" s="6"/>
      <c r="T59" s="6"/>
      <c r="U59" s="6"/>
      <c r="V59" s="6"/>
      <c r="W59" s="6"/>
      <c r="X59" s="6"/>
      <c r="Y59" s="6"/>
      <c r="Z59" s="6"/>
      <c r="AA59" s="6"/>
      <c r="AB59" s="6"/>
      <c r="AC59" s="6"/>
      <c r="AD59" s="6"/>
      <c r="AE59" s="6"/>
      <c r="AF59" s="7">
        <v>0</v>
      </c>
      <c r="AG59" s="7">
        <f t="shared" ref="AG59:AH59" si="57">IF(H59="US",1,0)</f>
        <v>0</v>
      </c>
      <c r="AH59" s="7">
        <f t="shared" si="57"/>
        <v>0</v>
      </c>
      <c r="AI59" s="7">
        <f>IF(G59="US",1,0)</f>
        <v>0</v>
      </c>
      <c r="AJ59" s="7" t="str">
        <f>IF(AF59=0,"0",IF(AF59=0.5,"3","6"))</f>
        <v>0</v>
      </c>
      <c r="AK59" s="7" t="str">
        <f>IF(AI59=1,"6","0")</f>
        <v>0</v>
      </c>
      <c r="AL59" s="7" t="str">
        <f>IF(AF59=0,"1",IF(AF59=0.5,"3","6"))</f>
        <v>1</v>
      </c>
      <c r="AM59" s="7" t="str">
        <f>IF(AH59=1,"7","0")</f>
        <v>0</v>
      </c>
      <c r="AN59" s="7" t="str">
        <f>IF(AI59=1,"11","0")</f>
        <v>0</v>
      </c>
      <c r="AO59" s="7" t="str">
        <f>IF(AG59=1,"14","0")</f>
        <v>0</v>
      </c>
      <c r="AP59" s="7">
        <f>(0.5*F59)*100</f>
        <v>0.5</v>
      </c>
      <c r="AQ59" s="7">
        <f>SUM(AJ59+AK59+AL59+AM59+AN59+AO59+AP59)</f>
        <v>1.5</v>
      </c>
      <c r="AR59" s="10">
        <f>IF(AQ59&lt;AQ58,AR58+1,AR58)</f>
        <v>0</v>
      </c>
      <c r="AS59" s="10"/>
      <c r="AT59" s="152"/>
      <c r="AU59" s="80" t="s">
        <v>1038</v>
      </c>
    </row>
    <row r="60" spans="1:51" ht="15" customHeight="1">
      <c r="A60" s="18" t="s">
        <v>319</v>
      </c>
      <c r="B60" s="18" t="s">
        <v>319</v>
      </c>
      <c r="C60" s="18" t="s">
        <v>1792</v>
      </c>
      <c r="D60" s="18"/>
      <c r="E60" s="18"/>
      <c r="F60" s="17"/>
      <c r="G60" s="23"/>
      <c r="H60" s="6"/>
      <c r="I60" s="6"/>
      <c r="J60" s="6"/>
      <c r="K60" s="6"/>
      <c r="L60" s="6"/>
      <c r="M60" s="6"/>
      <c r="N60" s="6"/>
      <c r="O60" s="6"/>
      <c r="P60" s="6"/>
      <c r="Q60" s="6"/>
      <c r="R60" s="6"/>
      <c r="S60" s="6"/>
      <c r="T60" s="6"/>
      <c r="U60" s="6"/>
      <c r="V60" s="6"/>
      <c r="W60" s="6"/>
      <c r="X60" s="6"/>
      <c r="Y60" s="6"/>
      <c r="Z60" s="6"/>
      <c r="AA60" s="6"/>
      <c r="AB60" s="6"/>
      <c r="AC60" s="6"/>
      <c r="AD60" s="6"/>
      <c r="AE60" s="6"/>
      <c r="AF60" s="7"/>
      <c r="AG60" s="7"/>
      <c r="AH60" s="7"/>
      <c r="AI60" s="7"/>
      <c r="AJ60" s="7"/>
      <c r="AK60" s="7"/>
      <c r="AL60" s="8"/>
      <c r="AM60" s="8"/>
      <c r="AN60" s="7"/>
      <c r="AO60" s="7"/>
      <c r="AP60" s="7"/>
      <c r="AQ60" s="7"/>
      <c r="AR60" s="7"/>
      <c r="AS60" s="7"/>
      <c r="AT60" s="152"/>
      <c r="AU60" s="80" t="s">
        <v>1038</v>
      </c>
    </row>
    <row r="61" spans="1:51" ht="15" customHeight="1">
      <c r="A61" s="18" t="s">
        <v>319</v>
      </c>
      <c r="B61" s="18" t="s">
        <v>319</v>
      </c>
      <c r="C61" s="18" t="s">
        <v>1793</v>
      </c>
      <c r="D61" s="18"/>
      <c r="E61" s="18"/>
      <c r="F61" s="17">
        <v>0.01</v>
      </c>
      <c r="G61" s="23" t="s">
        <v>446</v>
      </c>
      <c r="H61" s="6" t="s">
        <v>445</v>
      </c>
      <c r="I61" s="6" t="s">
        <v>446</v>
      </c>
      <c r="J61" s="6"/>
      <c r="K61" s="6"/>
      <c r="L61" s="6"/>
      <c r="M61" s="6"/>
      <c r="N61" s="6"/>
      <c r="O61" s="6"/>
      <c r="P61" s="6"/>
      <c r="Q61" s="6"/>
      <c r="R61" s="6"/>
      <c r="S61" s="6"/>
      <c r="T61" s="6"/>
      <c r="U61" s="6"/>
      <c r="V61" s="6"/>
      <c r="W61" s="6"/>
      <c r="X61" s="6"/>
      <c r="Y61" s="6"/>
      <c r="Z61" s="6"/>
      <c r="AA61" s="6"/>
      <c r="AB61" s="6"/>
      <c r="AC61" s="6"/>
      <c r="AD61" s="6"/>
      <c r="AE61" s="6"/>
      <c r="AF61" s="7">
        <v>0</v>
      </c>
      <c r="AG61" s="7">
        <f t="shared" ref="AG61:AH61" si="58">IF(H61="US",1,0)</f>
        <v>0</v>
      </c>
      <c r="AH61" s="7">
        <f t="shared" si="58"/>
        <v>0</v>
      </c>
      <c r="AI61" s="7">
        <f>IF(G61="US",1,0)</f>
        <v>0</v>
      </c>
      <c r="AJ61" s="7" t="str">
        <f>IF(AF61=0,"0",IF(AF61=0.5,"3","6"))</f>
        <v>0</v>
      </c>
      <c r="AK61" s="7" t="str">
        <f>IF(AI61=1,"6","0")</f>
        <v>0</v>
      </c>
      <c r="AL61" s="7" t="str">
        <f>IF(AF61=0,"1",IF(AF61=0.5,"3","6"))</f>
        <v>1</v>
      </c>
      <c r="AM61" s="7" t="str">
        <f>IF(AH61=1,"7","0")</f>
        <v>0</v>
      </c>
      <c r="AN61" s="7" t="str">
        <f>IF(AI61=1,"11","0")</f>
        <v>0</v>
      </c>
      <c r="AO61" s="7" t="str">
        <f>IF(AG61=1,"14","0")</f>
        <v>0</v>
      </c>
      <c r="AP61" s="7">
        <f>(0.5*F61)*100</f>
        <v>0.5</v>
      </c>
      <c r="AQ61" s="7">
        <f>SUM(AJ61+AK61+AL61+AM61+AN61+AO61+AP61)</f>
        <v>1.5</v>
      </c>
      <c r="AR61" s="10">
        <f>IF(AQ61&lt;AQ60,AR60+1,AR60)</f>
        <v>0</v>
      </c>
      <c r="AS61" s="10"/>
      <c r="AT61" s="152"/>
      <c r="AU61" s="80" t="s">
        <v>1038</v>
      </c>
    </row>
    <row r="62" spans="1:51" ht="15" customHeight="1">
      <c r="A62" s="18" t="s">
        <v>319</v>
      </c>
      <c r="B62" s="18" t="s">
        <v>319</v>
      </c>
      <c r="C62" s="18" t="s">
        <v>1794</v>
      </c>
      <c r="D62" s="18"/>
      <c r="E62" s="18"/>
      <c r="F62" s="17"/>
      <c r="G62" s="23"/>
      <c r="H62" s="6"/>
      <c r="I62" s="6"/>
      <c r="J62" s="6"/>
      <c r="K62" s="6"/>
      <c r="L62" s="6"/>
      <c r="M62" s="6"/>
      <c r="N62" s="6"/>
      <c r="O62" s="6"/>
      <c r="P62" s="6"/>
      <c r="Q62" s="6"/>
      <c r="R62" s="6"/>
      <c r="S62" s="6"/>
      <c r="T62" s="6"/>
      <c r="U62" s="6"/>
      <c r="V62" s="6"/>
      <c r="W62" s="6"/>
      <c r="X62" s="6"/>
      <c r="Y62" s="6"/>
      <c r="Z62" s="6"/>
      <c r="AA62" s="6"/>
      <c r="AB62" s="6"/>
      <c r="AC62" s="6"/>
      <c r="AD62" s="6"/>
      <c r="AE62" s="6"/>
      <c r="AF62" s="7"/>
      <c r="AG62" s="7"/>
      <c r="AH62" s="7"/>
      <c r="AI62" s="7"/>
      <c r="AJ62" s="7"/>
      <c r="AK62" s="7"/>
      <c r="AL62" s="8"/>
      <c r="AM62" s="8"/>
      <c r="AN62" s="7"/>
      <c r="AO62" s="7"/>
      <c r="AP62" s="7"/>
      <c r="AQ62" s="7"/>
      <c r="AR62" s="7"/>
      <c r="AS62" s="7"/>
      <c r="AT62" s="152"/>
      <c r="AU62" s="80" t="s">
        <v>1038</v>
      </c>
    </row>
    <row r="63" spans="1:51" ht="15" customHeight="1">
      <c r="A63" s="18" t="s">
        <v>319</v>
      </c>
      <c r="B63" s="18" t="s">
        <v>319</v>
      </c>
      <c r="C63" s="18" t="s">
        <v>1794</v>
      </c>
      <c r="D63" s="18" t="s">
        <v>1764</v>
      </c>
      <c r="E63" s="18"/>
      <c r="F63" s="17"/>
      <c r="G63" s="23"/>
      <c r="H63" s="6"/>
      <c r="I63" s="6"/>
      <c r="J63" s="6"/>
      <c r="K63" s="6"/>
      <c r="L63" s="6"/>
      <c r="M63" s="6"/>
      <c r="N63" s="6"/>
      <c r="O63" s="6"/>
      <c r="P63" s="6"/>
      <c r="Q63" s="6"/>
      <c r="R63" s="6"/>
      <c r="S63" s="6"/>
      <c r="T63" s="6"/>
      <c r="U63" s="6"/>
      <c r="V63" s="6"/>
      <c r="W63" s="6"/>
      <c r="X63" s="6"/>
      <c r="Y63" s="6"/>
      <c r="Z63" s="6"/>
      <c r="AA63" s="6"/>
      <c r="AB63" s="6"/>
      <c r="AC63" s="6"/>
      <c r="AD63" s="6"/>
      <c r="AE63" s="6"/>
      <c r="AF63" s="7"/>
      <c r="AG63" s="7"/>
      <c r="AH63" s="7"/>
      <c r="AI63" s="7"/>
      <c r="AJ63" s="7"/>
      <c r="AK63" s="7"/>
      <c r="AL63" s="8"/>
      <c r="AM63" s="8"/>
      <c r="AN63" s="7"/>
      <c r="AO63" s="7"/>
      <c r="AP63" s="7"/>
      <c r="AQ63" s="7"/>
      <c r="AR63" s="7"/>
      <c r="AS63" s="7"/>
      <c r="AT63" s="152"/>
      <c r="AU63" s="80" t="s">
        <v>1038</v>
      </c>
    </row>
    <row r="64" spans="1:51" ht="15" customHeight="1">
      <c r="A64" s="18" t="s">
        <v>319</v>
      </c>
      <c r="B64" s="18" t="s">
        <v>319</v>
      </c>
      <c r="C64" s="18" t="s">
        <v>496</v>
      </c>
      <c r="D64" s="18"/>
      <c r="E64" s="18"/>
      <c r="F64" s="17"/>
      <c r="G64" s="23"/>
      <c r="H64" s="6"/>
      <c r="I64" s="6"/>
      <c r="J64" s="6"/>
      <c r="K64" s="6"/>
      <c r="L64" s="6"/>
      <c r="M64" s="6"/>
      <c r="N64" s="6"/>
      <c r="O64" s="6"/>
      <c r="P64" s="6"/>
      <c r="Q64" s="6"/>
      <c r="R64" s="6"/>
      <c r="S64" s="6"/>
      <c r="T64" s="6"/>
      <c r="U64" s="6"/>
      <c r="V64" s="6"/>
      <c r="W64" s="6"/>
      <c r="X64" s="6"/>
      <c r="Y64" s="6"/>
      <c r="Z64" s="6"/>
      <c r="AA64" s="6"/>
      <c r="AB64" s="6"/>
      <c r="AC64" s="6"/>
      <c r="AD64" s="6"/>
      <c r="AE64" s="6"/>
      <c r="AF64" s="7"/>
      <c r="AG64" s="7"/>
      <c r="AH64" s="7"/>
      <c r="AI64" s="7"/>
      <c r="AJ64" s="7"/>
      <c r="AK64" s="7"/>
      <c r="AL64" s="8"/>
      <c r="AM64" s="8"/>
      <c r="AN64" s="7"/>
      <c r="AO64" s="7"/>
      <c r="AP64" s="7"/>
      <c r="AQ64" s="7"/>
      <c r="AR64" s="7"/>
      <c r="AS64" s="7"/>
      <c r="AT64" s="152"/>
      <c r="AU64" s="80" t="s">
        <v>1038</v>
      </c>
    </row>
    <row r="65" spans="1:47" ht="15" customHeight="1">
      <c r="A65" s="18" t="s">
        <v>319</v>
      </c>
      <c r="B65" s="18" t="s">
        <v>319</v>
      </c>
      <c r="C65" s="18" t="s">
        <v>507</v>
      </c>
      <c r="D65" s="18" t="s">
        <v>1766</v>
      </c>
      <c r="E65" s="18"/>
      <c r="F65" s="17">
        <v>0.01</v>
      </c>
      <c r="G65" s="23" t="s">
        <v>445</v>
      </c>
      <c r="H65" s="6" t="s">
        <v>445</v>
      </c>
      <c r="I65" s="6" t="s">
        <v>446</v>
      </c>
      <c r="J65" s="6"/>
      <c r="K65" s="6"/>
      <c r="L65" s="6"/>
      <c r="M65" s="6"/>
      <c r="N65" s="6"/>
      <c r="O65" s="6"/>
      <c r="P65" s="6"/>
      <c r="Q65" s="6"/>
      <c r="R65" s="6"/>
      <c r="S65" s="6"/>
      <c r="T65" s="6"/>
      <c r="U65" s="6"/>
      <c r="V65" s="6"/>
      <c r="W65" s="6"/>
      <c r="X65" s="6"/>
      <c r="Y65" s="6"/>
      <c r="Z65" s="6"/>
      <c r="AA65" s="6"/>
      <c r="AB65" s="6"/>
      <c r="AC65" s="6"/>
      <c r="AD65" s="6"/>
      <c r="AE65" s="6"/>
      <c r="AF65" s="7">
        <v>0</v>
      </c>
      <c r="AG65" s="7">
        <f t="shared" ref="AG65:AH65" si="59">IF(H65="US",1,0)</f>
        <v>0</v>
      </c>
      <c r="AH65" s="7">
        <f t="shared" si="59"/>
        <v>0</v>
      </c>
      <c r="AI65" s="7">
        <f>IF(G65="US",1,0)</f>
        <v>0</v>
      </c>
      <c r="AJ65" s="7" t="str">
        <f>IF(AF65=0,"0",IF(AF65=0.5,"3","6"))</f>
        <v>0</v>
      </c>
      <c r="AK65" s="7" t="str">
        <f>IF(AI65=1,"6","0")</f>
        <v>0</v>
      </c>
      <c r="AL65" s="7" t="str">
        <f>IF(AF65=0,"1",IF(AF65=0.5,"3","6"))</f>
        <v>1</v>
      </c>
      <c r="AM65" s="7" t="str">
        <f>IF(AH65=1,"7","0")</f>
        <v>0</v>
      </c>
      <c r="AN65" s="7" t="str">
        <f>IF(AI65=1,"11","0")</f>
        <v>0</v>
      </c>
      <c r="AO65" s="7" t="str">
        <f>IF(AG65=1,"14","0")</f>
        <v>0</v>
      </c>
      <c r="AP65" s="7">
        <f>(0.5*F65)*100</f>
        <v>0.5</v>
      </c>
      <c r="AQ65" s="7">
        <f>SUM(AJ65+AK65+AL65+AM65+AN65+AO65+AP65)</f>
        <v>1.5</v>
      </c>
      <c r="AR65" s="10">
        <f>IF(AQ65&lt;AQ64,AR64+1,AR64)</f>
        <v>0</v>
      </c>
      <c r="AS65" s="10"/>
      <c r="AT65" s="152"/>
      <c r="AU65" s="80" t="s">
        <v>1038</v>
      </c>
    </row>
    <row r="66" spans="1:47" ht="15" customHeight="1">
      <c r="A66" s="18" t="s">
        <v>319</v>
      </c>
      <c r="B66" s="18" t="s">
        <v>319</v>
      </c>
      <c r="C66" s="18" t="s">
        <v>507</v>
      </c>
      <c r="D66" s="18" t="s">
        <v>1767</v>
      </c>
      <c r="E66" s="18"/>
      <c r="F66" s="17"/>
      <c r="G66" s="23"/>
      <c r="H66" s="6"/>
      <c r="I66" s="6"/>
      <c r="J66" s="6"/>
      <c r="K66" s="6"/>
      <c r="L66" s="6"/>
      <c r="M66" s="6"/>
      <c r="N66" s="6"/>
      <c r="O66" s="6"/>
      <c r="P66" s="6"/>
      <c r="Q66" s="6"/>
      <c r="R66" s="6"/>
      <c r="S66" s="6"/>
      <c r="T66" s="6"/>
      <c r="U66" s="6"/>
      <c r="V66" s="6"/>
      <c r="W66" s="6"/>
      <c r="X66" s="6"/>
      <c r="Y66" s="6"/>
      <c r="Z66" s="6"/>
      <c r="AA66" s="6"/>
      <c r="AB66" s="6"/>
      <c r="AC66" s="6"/>
      <c r="AD66" s="6"/>
      <c r="AE66" s="6"/>
      <c r="AF66" s="7"/>
      <c r="AG66" s="7"/>
      <c r="AH66" s="7"/>
      <c r="AI66" s="7"/>
      <c r="AJ66" s="7"/>
      <c r="AK66" s="7"/>
      <c r="AL66" s="7"/>
      <c r="AM66" s="7"/>
      <c r="AN66" s="7"/>
      <c r="AO66" s="7"/>
      <c r="AP66" s="7"/>
      <c r="AQ66" s="7"/>
      <c r="AR66" s="10"/>
      <c r="AS66" s="10"/>
      <c r="AT66" s="152"/>
      <c r="AU66" s="80" t="s">
        <v>1038</v>
      </c>
    </row>
    <row r="67" spans="1:47" ht="15" customHeight="1">
      <c r="A67" s="18" t="s">
        <v>319</v>
      </c>
      <c r="B67" s="18" t="s">
        <v>319</v>
      </c>
      <c r="C67" s="18" t="s">
        <v>464</v>
      </c>
      <c r="D67" s="18" t="s">
        <v>1770</v>
      </c>
      <c r="E67" s="18"/>
      <c r="F67" s="17">
        <v>0.01</v>
      </c>
      <c r="G67" s="23" t="s">
        <v>446</v>
      </c>
      <c r="H67" s="6" t="s">
        <v>445</v>
      </c>
      <c r="I67" s="6" t="s">
        <v>446</v>
      </c>
      <c r="J67" s="6"/>
      <c r="K67" s="6"/>
      <c r="L67" s="6"/>
      <c r="M67" s="6"/>
      <c r="N67" s="6"/>
      <c r="O67" s="6"/>
      <c r="P67" s="6"/>
      <c r="Q67" s="6"/>
      <c r="R67" s="6"/>
      <c r="S67" s="6"/>
      <c r="T67" s="6"/>
      <c r="U67" s="6"/>
      <c r="V67" s="6"/>
      <c r="W67" s="6"/>
      <c r="X67" s="6"/>
      <c r="Y67" s="6"/>
      <c r="Z67" s="6"/>
      <c r="AA67" s="6"/>
      <c r="AB67" s="6"/>
      <c r="AC67" s="6"/>
      <c r="AD67" s="6"/>
      <c r="AE67" s="6"/>
      <c r="AF67" s="7">
        <v>0</v>
      </c>
      <c r="AG67" s="7">
        <f t="shared" ref="AG67:AH67" si="60">IF(H67="US",1,0)</f>
        <v>0</v>
      </c>
      <c r="AH67" s="7">
        <f t="shared" si="60"/>
        <v>0</v>
      </c>
      <c r="AI67" s="7">
        <f>IF(G67="US",1,0)</f>
        <v>0</v>
      </c>
      <c r="AJ67" s="7" t="str">
        <f>IF(AF67=0,"0",IF(AF67=0.5,"3","6"))</f>
        <v>0</v>
      </c>
      <c r="AK67" s="7" t="str">
        <f>IF(AI67=1,"6","0")</f>
        <v>0</v>
      </c>
      <c r="AL67" s="7" t="str">
        <f>IF(AF67=0,"1",IF(AF67=0.5,"3","6"))</f>
        <v>1</v>
      </c>
      <c r="AM67" s="7" t="str">
        <f>IF(AH67=1,"7","0")</f>
        <v>0</v>
      </c>
      <c r="AN67" s="7" t="str">
        <f>IF(AI67=1,"11","0")</f>
        <v>0</v>
      </c>
      <c r="AO67" s="7" t="str">
        <f>IF(AG67=1,"14","0")</f>
        <v>0</v>
      </c>
      <c r="AP67" s="7">
        <f>(0.5*F67)*100</f>
        <v>0.5</v>
      </c>
      <c r="AQ67" s="7">
        <f>SUM(AJ67+AK67+AL67+AM67+AN67+AO67+AP67)</f>
        <v>1.5</v>
      </c>
      <c r="AR67" s="10">
        <f>IF(AQ67&lt;AQ65,AR65+1,AR65)</f>
        <v>0</v>
      </c>
      <c r="AS67" s="10"/>
      <c r="AT67" s="152"/>
      <c r="AU67" s="80" t="s">
        <v>1038</v>
      </c>
    </row>
    <row r="68" spans="1:47" ht="15" customHeight="1">
      <c r="A68" s="18" t="s">
        <v>319</v>
      </c>
      <c r="B68" s="18" t="s">
        <v>319</v>
      </c>
      <c r="C68" s="18" t="s">
        <v>464</v>
      </c>
      <c r="D68" s="18" t="s">
        <v>1766</v>
      </c>
      <c r="E68" s="18"/>
      <c r="F68" s="17"/>
      <c r="G68" s="23"/>
      <c r="H68" s="6"/>
      <c r="I68" s="6"/>
      <c r="J68" s="6"/>
      <c r="K68" s="6"/>
      <c r="L68" s="6"/>
      <c r="M68" s="6"/>
      <c r="N68" s="6"/>
      <c r="O68" s="6"/>
      <c r="P68" s="6"/>
      <c r="Q68" s="6"/>
      <c r="R68" s="6"/>
      <c r="S68" s="6"/>
      <c r="T68" s="6"/>
      <c r="U68" s="6"/>
      <c r="V68" s="6"/>
      <c r="W68" s="6"/>
      <c r="X68" s="6"/>
      <c r="Y68" s="6"/>
      <c r="Z68" s="6"/>
      <c r="AA68" s="6"/>
      <c r="AB68" s="6"/>
      <c r="AC68" s="6"/>
      <c r="AD68" s="6"/>
      <c r="AE68" s="6"/>
      <c r="AF68" s="7"/>
      <c r="AG68" s="7"/>
      <c r="AH68" s="7"/>
      <c r="AI68" s="7"/>
      <c r="AJ68" s="7"/>
      <c r="AK68" s="7"/>
      <c r="AL68" s="7"/>
      <c r="AM68" s="7"/>
      <c r="AN68" s="7"/>
      <c r="AO68" s="7"/>
      <c r="AP68" s="7"/>
      <c r="AQ68" s="7"/>
      <c r="AR68" s="10"/>
      <c r="AS68" s="10"/>
      <c r="AT68" s="152"/>
      <c r="AU68" s="80" t="s">
        <v>1038</v>
      </c>
    </row>
    <row r="69" spans="1:47" ht="15" customHeight="1">
      <c r="A69" s="18" t="s">
        <v>319</v>
      </c>
      <c r="B69" s="18" t="s">
        <v>319</v>
      </c>
      <c r="C69" s="18" t="s">
        <v>1795</v>
      </c>
      <c r="D69" s="18" t="s">
        <v>1764</v>
      </c>
      <c r="E69" s="18"/>
      <c r="F69" s="17">
        <v>0.01</v>
      </c>
      <c r="G69" s="23" t="s">
        <v>446</v>
      </c>
      <c r="H69" s="6" t="s">
        <v>445</v>
      </c>
      <c r="I69" s="6" t="s">
        <v>446</v>
      </c>
      <c r="J69" s="6"/>
      <c r="K69" s="6"/>
      <c r="L69" s="6"/>
      <c r="M69" s="6"/>
      <c r="N69" s="6"/>
      <c r="O69" s="6"/>
      <c r="P69" s="6"/>
      <c r="Q69" s="6"/>
      <c r="R69" s="6"/>
      <c r="S69" s="6"/>
      <c r="T69" s="6"/>
      <c r="U69" s="6"/>
      <c r="V69" s="6"/>
      <c r="W69" s="6"/>
      <c r="X69" s="6"/>
      <c r="Y69" s="6"/>
      <c r="Z69" s="6"/>
      <c r="AA69" s="6"/>
      <c r="AB69" s="6"/>
      <c r="AC69" s="6"/>
      <c r="AD69" s="6"/>
      <c r="AE69" s="6"/>
      <c r="AF69" s="7">
        <v>0</v>
      </c>
      <c r="AG69" s="7">
        <f t="shared" ref="AG69:AH69" si="61">IF(H69="US",1,0)</f>
        <v>0</v>
      </c>
      <c r="AH69" s="7">
        <f t="shared" si="61"/>
        <v>0</v>
      </c>
      <c r="AI69" s="7">
        <f>IF(G69="US",1,0)</f>
        <v>0</v>
      </c>
      <c r="AJ69" s="7" t="str">
        <f>IF(AF69=0,"0",IF(AF69=0.5,"3","6"))</f>
        <v>0</v>
      </c>
      <c r="AK69" s="7" t="str">
        <f>IF(AI69=1,"6","0")</f>
        <v>0</v>
      </c>
      <c r="AL69" s="7" t="str">
        <f>IF(AF69=0,"1",IF(AF69=0.5,"3","6"))</f>
        <v>1</v>
      </c>
      <c r="AM69" s="7" t="str">
        <f>IF(AH69=1,"7","0")</f>
        <v>0</v>
      </c>
      <c r="AN69" s="7" t="str">
        <f>IF(AI69=1,"11","0")</f>
        <v>0</v>
      </c>
      <c r="AO69" s="7" t="str">
        <f>IF(AG69=1,"14","0")</f>
        <v>0</v>
      </c>
      <c r="AP69" s="7">
        <f>(0.5*F69)*100</f>
        <v>0.5</v>
      </c>
      <c r="AQ69" s="7">
        <f>SUM(AJ69+AK69+AL69+AM69+AN69+AO69+AP69)</f>
        <v>1.5</v>
      </c>
      <c r="AR69" s="10">
        <f>IF(AQ69&lt;AQ67,AR67+1,AR67)</f>
        <v>0</v>
      </c>
      <c r="AS69" s="10"/>
      <c r="AT69" s="152"/>
      <c r="AU69" s="80" t="s">
        <v>1038</v>
      </c>
    </row>
    <row r="70" spans="1:47" ht="15" customHeight="1">
      <c r="A70" s="18" t="s">
        <v>319</v>
      </c>
      <c r="B70" s="18" t="s">
        <v>319</v>
      </c>
      <c r="C70" s="18" t="s">
        <v>1795</v>
      </c>
      <c r="D70" s="18" t="s">
        <v>1759</v>
      </c>
      <c r="E70" s="18"/>
      <c r="F70" s="17"/>
      <c r="G70" s="23"/>
      <c r="H70" s="6"/>
      <c r="I70" s="6"/>
      <c r="J70" s="6"/>
      <c r="K70" s="6"/>
      <c r="L70" s="6"/>
      <c r="M70" s="6"/>
      <c r="N70" s="6"/>
      <c r="O70" s="6"/>
      <c r="P70" s="6"/>
      <c r="Q70" s="6"/>
      <c r="R70" s="6"/>
      <c r="S70" s="6"/>
      <c r="T70" s="6"/>
      <c r="U70" s="6"/>
      <c r="V70" s="6"/>
      <c r="W70" s="6"/>
      <c r="X70" s="6"/>
      <c r="Y70" s="6"/>
      <c r="Z70" s="6"/>
      <c r="AA70" s="6"/>
      <c r="AB70" s="6"/>
      <c r="AC70" s="6"/>
      <c r="AD70" s="6"/>
      <c r="AE70" s="6"/>
      <c r="AF70" s="7"/>
      <c r="AG70" s="7"/>
      <c r="AH70" s="7"/>
      <c r="AI70" s="7"/>
      <c r="AJ70" s="7"/>
      <c r="AK70" s="7"/>
      <c r="AL70" s="7"/>
      <c r="AM70" s="7"/>
      <c r="AN70" s="7"/>
      <c r="AO70" s="7"/>
      <c r="AP70" s="7"/>
      <c r="AQ70" s="7"/>
      <c r="AR70" s="10"/>
      <c r="AS70" s="10"/>
      <c r="AT70" s="152"/>
      <c r="AU70" s="80" t="s">
        <v>1038</v>
      </c>
    </row>
    <row r="71" spans="1:47" ht="15" customHeight="1">
      <c r="A71" s="18" t="s">
        <v>319</v>
      </c>
      <c r="B71" s="18" t="s">
        <v>319</v>
      </c>
      <c r="C71" s="18" t="s">
        <v>1795</v>
      </c>
      <c r="D71" s="18" t="s">
        <v>1767</v>
      </c>
      <c r="E71" s="18"/>
      <c r="F71" s="17"/>
      <c r="G71" s="23"/>
      <c r="H71" s="6"/>
      <c r="I71" s="6"/>
      <c r="J71" s="6"/>
      <c r="K71" s="6"/>
      <c r="L71" s="6"/>
      <c r="M71" s="6"/>
      <c r="N71" s="6"/>
      <c r="O71" s="6"/>
      <c r="P71" s="6"/>
      <c r="Q71" s="6"/>
      <c r="R71" s="6"/>
      <c r="S71" s="6"/>
      <c r="T71" s="6"/>
      <c r="U71" s="6"/>
      <c r="V71" s="6"/>
      <c r="W71" s="6"/>
      <c r="X71" s="6"/>
      <c r="Y71" s="6"/>
      <c r="Z71" s="6"/>
      <c r="AA71" s="6"/>
      <c r="AB71" s="6"/>
      <c r="AC71" s="6"/>
      <c r="AD71" s="6"/>
      <c r="AE71" s="6"/>
      <c r="AF71" s="7"/>
      <c r="AG71" s="7"/>
      <c r="AH71" s="7"/>
      <c r="AI71" s="7"/>
      <c r="AJ71" s="7"/>
      <c r="AK71" s="7"/>
      <c r="AL71" s="7"/>
      <c r="AM71" s="7"/>
      <c r="AN71" s="7"/>
      <c r="AO71" s="7"/>
      <c r="AP71" s="7"/>
      <c r="AQ71" s="7"/>
      <c r="AR71" s="10"/>
      <c r="AS71" s="10"/>
      <c r="AT71" s="152"/>
      <c r="AU71" s="80" t="s">
        <v>1038</v>
      </c>
    </row>
    <row r="72" spans="1:47" ht="15" customHeight="1">
      <c r="A72" s="18" t="s">
        <v>319</v>
      </c>
      <c r="B72" s="18" t="s">
        <v>319</v>
      </c>
      <c r="C72" s="18" t="s">
        <v>478</v>
      </c>
      <c r="D72" s="18" t="s">
        <v>1766</v>
      </c>
      <c r="E72" s="18"/>
      <c r="F72" s="17"/>
      <c r="G72" s="23"/>
      <c r="H72" s="6"/>
      <c r="I72" s="6"/>
      <c r="J72" s="6"/>
      <c r="K72" s="6"/>
      <c r="L72" s="6"/>
      <c r="M72" s="6"/>
      <c r="N72" s="6"/>
      <c r="O72" s="6"/>
      <c r="P72" s="6"/>
      <c r="Q72" s="6"/>
      <c r="R72" s="6"/>
      <c r="S72" s="6"/>
      <c r="T72" s="6"/>
      <c r="U72" s="6"/>
      <c r="V72" s="6"/>
      <c r="W72" s="6"/>
      <c r="X72" s="6"/>
      <c r="Y72" s="6"/>
      <c r="Z72" s="6"/>
      <c r="AA72" s="6"/>
      <c r="AB72" s="6"/>
      <c r="AC72" s="6"/>
      <c r="AD72" s="6"/>
      <c r="AE72" s="6"/>
      <c r="AF72" s="7"/>
      <c r="AG72" s="7"/>
      <c r="AH72" s="7"/>
      <c r="AI72" s="7"/>
      <c r="AJ72" s="7"/>
      <c r="AK72" s="7"/>
      <c r="AL72" s="7"/>
      <c r="AM72" s="7"/>
      <c r="AN72" s="7"/>
      <c r="AO72" s="7"/>
      <c r="AP72" s="7"/>
      <c r="AQ72" s="7"/>
      <c r="AR72" s="10"/>
      <c r="AS72" s="10"/>
      <c r="AT72" s="152"/>
      <c r="AU72" s="80" t="s">
        <v>1038</v>
      </c>
    </row>
    <row r="73" spans="1:47" ht="15" customHeight="1">
      <c r="A73" s="18" t="s">
        <v>319</v>
      </c>
      <c r="B73" s="18" t="s">
        <v>319</v>
      </c>
      <c r="C73" s="18" t="s">
        <v>478</v>
      </c>
      <c r="D73" s="18" t="s">
        <v>1770</v>
      </c>
      <c r="E73" s="18"/>
      <c r="F73" s="17"/>
      <c r="G73" s="23"/>
      <c r="H73" s="6"/>
      <c r="I73" s="6"/>
      <c r="J73" s="6"/>
      <c r="K73" s="6"/>
      <c r="L73" s="6"/>
      <c r="M73" s="6"/>
      <c r="N73" s="6"/>
      <c r="O73" s="6"/>
      <c r="P73" s="6"/>
      <c r="Q73" s="6"/>
      <c r="R73" s="6"/>
      <c r="S73" s="6"/>
      <c r="T73" s="6"/>
      <c r="U73" s="6"/>
      <c r="V73" s="6"/>
      <c r="W73" s="6"/>
      <c r="X73" s="6"/>
      <c r="Y73" s="6"/>
      <c r="Z73" s="6"/>
      <c r="AA73" s="6"/>
      <c r="AB73" s="6"/>
      <c r="AC73" s="6"/>
      <c r="AD73" s="6"/>
      <c r="AE73" s="6"/>
      <c r="AF73" s="7"/>
      <c r="AG73" s="7"/>
      <c r="AH73" s="7"/>
      <c r="AI73" s="7"/>
      <c r="AJ73" s="7"/>
      <c r="AK73" s="7"/>
      <c r="AL73" s="7"/>
      <c r="AM73" s="7"/>
      <c r="AN73" s="7"/>
      <c r="AO73" s="7"/>
      <c r="AP73" s="7"/>
      <c r="AQ73" s="7"/>
      <c r="AR73" s="10"/>
      <c r="AS73" s="10"/>
      <c r="AT73" s="152"/>
      <c r="AU73" s="80" t="s">
        <v>1038</v>
      </c>
    </row>
    <row r="74" spans="1:47" ht="15" customHeight="1">
      <c r="A74" s="18" t="s">
        <v>319</v>
      </c>
      <c r="B74" s="18" t="s">
        <v>319</v>
      </c>
      <c r="C74" s="18" t="s">
        <v>483</v>
      </c>
      <c r="D74" s="18" t="s">
        <v>1764</v>
      </c>
      <c r="E74" s="18"/>
      <c r="F74" s="17"/>
      <c r="G74" s="23"/>
      <c r="H74" s="6"/>
      <c r="I74" s="6"/>
      <c r="J74" s="6"/>
      <c r="K74" s="6"/>
      <c r="L74" s="6"/>
      <c r="M74" s="6"/>
      <c r="N74" s="6"/>
      <c r="O74" s="6"/>
      <c r="P74" s="6"/>
      <c r="Q74" s="6"/>
      <c r="R74" s="6"/>
      <c r="S74" s="6"/>
      <c r="T74" s="6"/>
      <c r="U74" s="6"/>
      <c r="V74" s="6"/>
      <c r="W74" s="6"/>
      <c r="X74" s="6"/>
      <c r="Y74" s="6"/>
      <c r="Z74" s="6"/>
      <c r="AA74" s="6"/>
      <c r="AB74" s="6"/>
      <c r="AC74" s="6"/>
      <c r="AD74" s="6"/>
      <c r="AE74" s="6"/>
      <c r="AF74" s="7"/>
      <c r="AG74" s="7"/>
      <c r="AH74" s="7"/>
      <c r="AI74" s="7"/>
      <c r="AJ74" s="7"/>
      <c r="AK74" s="7"/>
      <c r="AL74" s="7"/>
      <c r="AM74" s="7"/>
      <c r="AN74" s="7"/>
      <c r="AO74" s="7"/>
      <c r="AP74" s="7"/>
      <c r="AQ74" s="7"/>
      <c r="AR74" s="10"/>
      <c r="AS74" s="10"/>
      <c r="AT74" s="152"/>
      <c r="AU74" s="80" t="s">
        <v>1038</v>
      </c>
    </row>
    <row r="75" spans="1:47" ht="15" customHeight="1">
      <c r="A75" s="18" t="s">
        <v>319</v>
      </c>
      <c r="B75" s="18" t="s">
        <v>319</v>
      </c>
      <c r="C75" s="18" t="s">
        <v>1796</v>
      </c>
      <c r="D75" s="18" t="s">
        <v>1797</v>
      </c>
      <c r="E75" s="18"/>
      <c r="F75" s="17"/>
      <c r="G75" s="23"/>
      <c r="H75" s="6"/>
      <c r="I75" s="6"/>
      <c r="J75" s="6"/>
      <c r="K75" s="6"/>
      <c r="L75" s="6"/>
      <c r="M75" s="6"/>
      <c r="N75" s="6"/>
      <c r="O75" s="6"/>
      <c r="P75" s="6"/>
      <c r="Q75" s="6"/>
      <c r="R75" s="6"/>
      <c r="S75" s="6"/>
      <c r="T75" s="6"/>
      <c r="U75" s="6"/>
      <c r="V75" s="6"/>
      <c r="W75" s="6"/>
      <c r="X75" s="6"/>
      <c r="Y75" s="6"/>
      <c r="Z75" s="6"/>
      <c r="AA75" s="6"/>
      <c r="AB75" s="6"/>
      <c r="AC75" s="6"/>
      <c r="AD75" s="6"/>
      <c r="AE75" s="6"/>
      <c r="AF75" s="7"/>
      <c r="AG75" s="7"/>
      <c r="AH75" s="7"/>
      <c r="AI75" s="7"/>
      <c r="AJ75" s="7"/>
      <c r="AK75" s="7"/>
      <c r="AL75" s="7"/>
      <c r="AM75" s="7"/>
      <c r="AN75" s="7"/>
      <c r="AO75" s="7"/>
      <c r="AP75" s="7"/>
      <c r="AQ75" s="7"/>
      <c r="AR75" s="10"/>
      <c r="AS75" s="10"/>
      <c r="AT75" s="152"/>
      <c r="AU75" s="80" t="s">
        <v>1038</v>
      </c>
    </row>
    <row r="76" spans="1:47" ht="15" customHeight="1">
      <c r="A76" s="18" t="s">
        <v>319</v>
      </c>
      <c r="B76" s="18" t="s">
        <v>319</v>
      </c>
      <c r="C76" s="18" t="s">
        <v>1798</v>
      </c>
      <c r="D76" s="18"/>
      <c r="E76" s="18"/>
      <c r="F76" s="17"/>
      <c r="G76" s="23"/>
      <c r="H76" s="6"/>
      <c r="I76" s="6"/>
      <c r="J76" s="6"/>
      <c r="K76" s="6"/>
      <c r="L76" s="6"/>
      <c r="M76" s="6"/>
      <c r="N76" s="6"/>
      <c r="O76" s="6"/>
      <c r="P76" s="6"/>
      <c r="Q76" s="6"/>
      <c r="R76" s="6"/>
      <c r="S76" s="6"/>
      <c r="T76" s="6"/>
      <c r="U76" s="6"/>
      <c r="V76" s="6"/>
      <c r="W76" s="6"/>
      <c r="X76" s="6"/>
      <c r="Y76" s="6"/>
      <c r="Z76" s="6"/>
      <c r="AA76" s="6"/>
      <c r="AB76" s="6"/>
      <c r="AC76" s="6"/>
      <c r="AD76" s="6"/>
      <c r="AE76" s="6"/>
      <c r="AF76" s="7"/>
      <c r="AG76" s="7"/>
      <c r="AH76" s="7"/>
      <c r="AI76" s="7"/>
      <c r="AJ76" s="7"/>
      <c r="AK76" s="7"/>
      <c r="AL76" s="8"/>
      <c r="AM76" s="8"/>
      <c r="AN76" s="7"/>
      <c r="AO76" s="7"/>
      <c r="AP76" s="7"/>
      <c r="AQ76" s="7"/>
      <c r="AR76" s="7"/>
      <c r="AS76" s="7"/>
      <c r="AT76" s="152"/>
      <c r="AU76" s="80" t="s">
        <v>1038</v>
      </c>
    </row>
    <row r="77" spans="1:47" ht="15" customHeight="1">
      <c r="A77" s="18" t="s">
        <v>319</v>
      </c>
      <c r="B77" s="18" t="s">
        <v>319</v>
      </c>
      <c r="C77" s="18" t="s">
        <v>321</v>
      </c>
      <c r="D77" s="18"/>
      <c r="E77" s="18"/>
      <c r="F77" s="17">
        <v>0.02</v>
      </c>
      <c r="G77" s="23" t="s">
        <v>444</v>
      </c>
      <c r="H77" s="6" t="s">
        <v>445</v>
      </c>
      <c r="I77" s="6" t="s">
        <v>446</v>
      </c>
      <c r="J77" s="6"/>
      <c r="K77" s="6"/>
      <c r="L77" s="6"/>
      <c r="M77" s="6"/>
      <c r="N77" s="6"/>
      <c r="O77" s="6"/>
      <c r="P77" s="6"/>
      <c r="Q77" s="6"/>
      <c r="R77" s="6"/>
      <c r="S77" s="6"/>
      <c r="T77" s="6"/>
      <c r="U77" s="6"/>
      <c r="V77" s="6"/>
      <c r="W77" s="6"/>
      <c r="X77" s="6"/>
      <c r="Y77" s="6"/>
      <c r="Z77" s="6"/>
      <c r="AA77" s="6"/>
      <c r="AB77" s="6"/>
      <c r="AC77" s="6"/>
      <c r="AD77" s="6"/>
      <c r="AE77" s="6"/>
      <c r="AF77" s="7">
        <v>0</v>
      </c>
      <c r="AG77" s="7">
        <f t="shared" ref="AG77:AH77" si="62">IF(H77="US",1,0)</f>
        <v>0</v>
      </c>
      <c r="AH77" s="7">
        <f t="shared" si="62"/>
        <v>0</v>
      </c>
      <c r="AI77" s="7">
        <f>IF(G77="US",1,0)</f>
        <v>0</v>
      </c>
      <c r="AJ77" s="7" t="str">
        <f>IF(AF77=0,"0",IF(AF77=0.5,"3","6"))</f>
        <v>0</v>
      </c>
      <c r="AK77" s="7" t="str">
        <f>IF(AI77=1,"6","0")</f>
        <v>0</v>
      </c>
      <c r="AL77" s="7" t="str">
        <f>IF(AF77=0,"1",IF(AF77=0.5,"3","6"))</f>
        <v>1</v>
      </c>
      <c r="AM77" s="7" t="str">
        <f>IF(AH77=1,"7","0")</f>
        <v>0</v>
      </c>
      <c r="AN77" s="7" t="str">
        <f>IF(AI77=1,"11","0")</f>
        <v>0</v>
      </c>
      <c r="AO77" s="7" t="str">
        <f>IF(AG77=1,"14","0")</f>
        <v>0</v>
      </c>
      <c r="AP77" s="7">
        <f>(0.5*F77)*100</f>
        <v>1</v>
      </c>
      <c r="AQ77" s="7">
        <f>SUM(AJ77+AK77+AL77+AM77+AN77+AO77+AP77)</f>
        <v>2</v>
      </c>
      <c r="AR77" s="10">
        <f>IF(AQ77&lt;AQ70,AR70+1,AR70)</f>
        <v>0</v>
      </c>
      <c r="AS77" s="10"/>
      <c r="AT77" s="152"/>
      <c r="AU77" s="80" t="s">
        <v>1038</v>
      </c>
    </row>
    <row r="78" spans="1:47" ht="15" customHeight="1">
      <c r="A78" s="18" t="s">
        <v>319</v>
      </c>
      <c r="B78" s="18" t="s">
        <v>319</v>
      </c>
      <c r="C78" s="18" t="s">
        <v>493</v>
      </c>
      <c r="D78" s="18"/>
      <c r="E78" s="18"/>
      <c r="F78" s="17"/>
      <c r="G78" s="23"/>
      <c r="H78" s="6"/>
      <c r="I78" s="6"/>
      <c r="J78" s="6"/>
      <c r="K78" s="6"/>
      <c r="L78" s="6"/>
      <c r="M78" s="6"/>
      <c r="N78" s="6"/>
      <c r="O78" s="6"/>
      <c r="P78" s="6"/>
      <c r="Q78" s="6"/>
      <c r="R78" s="6"/>
      <c r="S78" s="6"/>
      <c r="T78" s="6"/>
      <c r="U78" s="6"/>
      <c r="V78" s="6"/>
      <c r="W78" s="6"/>
      <c r="X78" s="6"/>
      <c r="Y78" s="6"/>
      <c r="Z78" s="6"/>
      <c r="AA78" s="6"/>
      <c r="AB78" s="6"/>
      <c r="AC78" s="6"/>
      <c r="AD78" s="6"/>
      <c r="AE78" s="6"/>
      <c r="AF78" s="7"/>
      <c r="AG78" s="7"/>
      <c r="AH78" s="7"/>
      <c r="AI78" s="7"/>
      <c r="AJ78" s="7"/>
      <c r="AK78" s="7"/>
      <c r="AL78" s="7"/>
      <c r="AM78" s="7"/>
      <c r="AN78" s="7"/>
      <c r="AO78" s="7"/>
      <c r="AP78" s="7"/>
      <c r="AQ78" s="7"/>
      <c r="AR78" s="10"/>
      <c r="AS78" s="10"/>
      <c r="AT78" s="152"/>
      <c r="AU78" s="80" t="s">
        <v>1038</v>
      </c>
    </row>
    <row r="79" spans="1:47" ht="15" customHeight="1">
      <c r="A79" s="18" t="s">
        <v>319</v>
      </c>
      <c r="B79" s="18" t="s">
        <v>319</v>
      </c>
      <c r="C79" s="18" t="s">
        <v>1799</v>
      </c>
      <c r="D79" s="18"/>
      <c r="E79" s="18"/>
      <c r="F79" s="17">
        <v>0.01</v>
      </c>
      <c r="G79" s="23" t="s">
        <v>445</v>
      </c>
      <c r="H79" s="6" t="s">
        <v>445</v>
      </c>
      <c r="I79" s="6" t="s">
        <v>446</v>
      </c>
      <c r="J79" s="6"/>
      <c r="K79" s="6"/>
      <c r="L79" s="6"/>
      <c r="M79" s="6"/>
      <c r="N79" s="6"/>
      <c r="O79" s="6"/>
      <c r="P79" s="6"/>
      <c r="Q79" s="6"/>
      <c r="R79" s="6"/>
      <c r="S79" s="6"/>
      <c r="T79" s="6"/>
      <c r="U79" s="6"/>
      <c r="V79" s="6"/>
      <c r="W79" s="6"/>
      <c r="X79" s="6"/>
      <c r="Y79" s="6"/>
      <c r="Z79" s="6"/>
      <c r="AA79" s="6"/>
      <c r="AB79" s="6"/>
      <c r="AC79" s="6"/>
      <c r="AD79" s="6"/>
      <c r="AE79" s="6"/>
      <c r="AF79" s="7">
        <v>0</v>
      </c>
      <c r="AG79" s="7">
        <f t="shared" ref="AG79:AH79" si="63">IF(H79="US",1,0)</f>
        <v>0</v>
      </c>
      <c r="AH79" s="7">
        <f t="shared" si="63"/>
        <v>0</v>
      </c>
      <c r="AI79" s="7">
        <f>IF(G79="US",1,0)</f>
        <v>0</v>
      </c>
      <c r="AJ79" s="7" t="str">
        <f>IF(AF79=0,"0",IF(AF79=0.5,"3","6"))</f>
        <v>0</v>
      </c>
      <c r="AK79" s="7" t="str">
        <f>IF(AI79=1,"6","0")</f>
        <v>0</v>
      </c>
      <c r="AL79" s="7" t="str">
        <f>IF(AF79=0,"1",IF(AF79=0.5,"3","6"))</f>
        <v>1</v>
      </c>
      <c r="AM79" s="7" t="str">
        <f>IF(AH79=1,"7","0")</f>
        <v>0</v>
      </c>
      <c r="AN79" s="7" t="str">
        <f>IF(AI79=1,"11","0")</f>
        <v>0</v>
      </c>
      <c r="AO79" s="7" t="str">
        <f>IF(AG79=1,"14","0")</f>
        <v>0</v>
      </c>
      <c r="AP79" s="7">
        <f>(0.5*F79)*100</f>
        <v>0.5</v>
      </c>
      <c r="AQ79" s="7">
        <f>SUM(AJ79+AK79+AL79+AM79+AN79+AO79+AP79)</f>
        <v>1.5</v>
      </c>
      <c r="AR79" s="10">
        <f>IF(AQ79&lt;AQ78,AR78+1,AR78)</f>
        <v>0</v>
      </c>
      <c r="AS79" s="10"/>
      <c r="AT79" s="152"/>
      <c r="AU79" s="80" t="s">
        <v>1038</v>
      </c>
    </row>
    <row r="80" spans="1:47" ht="15" customHeight="1">
      <c r="A80" s="6" t="s">
        <v>319</v>
      </c>
      <c r="B80" s="6" t="s">
        <v>319</v>
      </c>
      <c r="C80" s="6" t="s">
        <v>1800</v>
      </c>
      <c r="D80" s="6" t="s">
        <v>1801</v>
      </c>
      <c r="E80" s="6"/>
      <c r="F80" s="9"/>
      <c r="G80" s="23"/>
      <c r="H80" s="6"/>
      <c r="I80" s="6"/>
      <c r="J80" s="6"/>
      <c r="K80" s="6"/>
      <c r="L80" s="6"/>
      <c r="M80" s="6"/>
      <c r="N80" s="6"/>
      <c r="O80" s="6"/>
      <c r="P80" s="6"/>
      <c r="Q80" s="6"/>
      <c r="R80" s="6"/>
      <c r="S80" s="6"/>
      <c r="T80" s="6"/>
      <c r="U80" s="6"/>
      <c r="V80" s="6"/>
      <c r="W80" s="6"/>
      <c r="X80" s="6"/>
      <c r="Y80" s="6"/>
      <c r="Z80" s="6"/>
      <c r="AA80" s="6"/>
      <c r="AB80" s="6"/>
      <c r="AC80" s="6"/>
      <c r="AD80" s="6"/>
      <c r="AE80" s="6"/>
      <c r="AF80" s="7"/>
      <c r="AG80" s="7"/>
      <c r="AH80" s="7"/>
      <c r="AI80" s="7"/>
      <c r="AJ80" s="7"/>
      <c r="AK80" s="7"/>
      <c r="AL80" s="8"/>
      <c r="AM80" s="8"/>
      <c r="AN80" s="7"/>
      <c r="AO80" s="7"/>
      <c r="AP80" s="7"/>
      <c r="AQ80" s="7"/>
      <c r="AR80" s="7"/>
      <c r="AS80" s="7"/>
      <c r="AT80" s="152"/>
      <c r="AU80">
        <v>2019</v>
      </c>
    </row>
    <row r="81" spans="1:47" ht="15" customHeight="1">
      <c r="A81" s="18" t="s">
        <v>319</v>
      </c>
      <c r="B81" s="18" t="s">
        <v>319</v>
      </c>
      <c r="C81" s="18" t="s">
        <v>503</v>
      </c>
      <c r="D81" s="18"/>
      <c r="E81" s="18"/>
      <c r="F81" s="17"/>
      <c r="G81" s="23"/>
      <c r="H81" s="6"/>
      <c r="I81" s="6"/>
      <c r="J81" s="6"/>
      <c r="K81" s="6"/>
      <c r="L81" s="6"/>
      <c r="M81" s="6"/>
      <c r="N81" s="6"/>
      <c r="O81" s="6"/>
      <c r="P81" s="6"/>
      <c r="Q81" s="6"/>
      <c r="R81" s="6"/>
      <c r="S81" s="6"/>
      <c r="T81" s="6"/>
      <c r="U81" s="6"/>
      <c r="V81" s="6"/>
      <c r="W81" s="6"/>
      <c r="X81" s="6"/>
      <c r="Y81" s="6"/>
      <c r="Z81" s="6"/>
      <c r="AA81" s="6"/>
      <c r="AB81" s="6"/>
      <c r="AC81" s="6"/>
      <c r="AD81" s="6"/>
      <c r="AE81" s="6"/>
      <c r="AF81" s="7"/>
      <c r="AG81" s="7"/>
      <c r="AH81" s="7"/>
      <c r="AI81" s="7"/>
      <c r="AJ81" s="7"/>
      <c r="AK81" s="7"/>
      <c r="AL81" s="7"/>
      <c r="AM81" s="7"/>
      <c r="AN81" s="7"/>
      <c r="AO81" s="7"/>
      <c r="AP81" s="7"/>
      <c r="AQ81" s="7"/>
      <c r="AR81" s="10"/>
      <c r="AS81" s="10"/>
      <c r="AT81" s="152"/>
      <c r="AU81" s="80" t="s">
        <v>1038</v>
      </c>
    </row>
    <row r="82" spans="1:47" ht="15" customHeight="1">
      <c r="A82" s="18" t="s">
        <v>319</v>
      </c>
      <c r="B82" s="18" t="s">
        <v>319</v>
      </c>
      <c r="C82" s="18" t="s">
        <v>1802</v>
      </c>
      <c r="D82" s="18"/>
      <c r="E82" s="18"/>
      <c r="F82" s="17"/>
      <c r="G82" s="23"/>
      <c r="H82" s="6"/>
      <c r="I82" s="6"/>
      <c r="J82" s="6"/>
      <c r="K82" s="6"/>
      <c r="L82" s="6"/>
      <c r="M82" s="6"/>
      <c r="N82" s="6"/>
      <c r="O82" s="6"/>
      <c r="P82" s="6"/>
      <c r="Q82" s="6"/>
      <c r="R82" s="6"/>
      <c r="S82" s="6"/>
      <c r="T82" s="6"/>
      <c r="U82" s="6"/>
      <c r="V82" s="6"/>
      <c r="W82" s="6"/>
      <c r="X82" s="6"/>
      <c r="Y82" s="6"/>
      <c r="Z82" s="6"/>
      <c r="AA82" s="6"/>
      <c r="AB82" s="6"/>
      <c r="AC82" s="6"/>
      <c r="AD82" s="6"/>
      <c r="AE82" s="6"/>
      <c r="AF82" s="7"/>
      <c r="AG82" s="7"/>
      <c r="AH82" s="7"/>
      <c r="AI82" s="7"/>
      <c r="AJ82" s="7"/>
      <c r="AK82" s="7"/>
      <c r="AL82" s="7"/>
      <c r="AM82" s="7"/>
      <c r="AN82" s="7"/>
      <c r="AO82" s="7"/>
      <c r="AP82" s="7"/>
      <c r="AQ82" s="7"/>
      <c r="AR82" s="10"/>
      <c r="AS82" s="10"/>
      <c r="AT82" s="152"/>
      <c r="AU82" s="80" t="s">
        <v>1038</v>
      </c>
    </row>
    <row r="83" spans="1:47" ht="15" customHeight="1">
      <c r="A83" s="18" t="s">
        <v>225</v>
      </c>
      <c r="B83" s="18" t="s">
        <v>226</v>
      </c>
      <c r="C83" s="18" t="s">
        <v>1803</v>
      </c>
      <c r="D83" s="18" t="s">
        <v>1804</v>
      </c>
      <c r="E83" s="18"/>
      <c r="F83" s="17">
        <v>0.05</v>
      </c>
      <c r="G83" s="23" t="s">
        <v>446</v>
      </c>
      <c r="H83" s="6" t="s">
        <v>446</v>
      </c>
      <c r="I83" s="6" t="s">
        <v>446</v>
      </c>
      <c r="J83" s="6"/>
      <c r="K83" s="6"/>
      <c r="L83" s="6"/>
      <c r="M83" s="6"/>
      <c r="N83" s="6"/>
      <c r="O83" s="6"/>
      <c r="P83" s="6"/>
      <c r="Q83" s="6"/>
      <c r="R83" s="6"/>
      <c r="S83" s="6"/>
      <c r="T83" s="6"/>
      <c r="U83" s="6"/>
      <c r="V83" s="6"/>
      <c r="W83" s="6"/>
      <c r="X83" s="6"/>
      <c r="Y83" s="6"/>
      <c r="Z83" s="6"/>
      <c r="AA83" s="6"/>
      <c r="AB83" s="6"/>
      <c r="AC83" s="6"/>
      <c r="AD83" s="6"/>
      <c r="AE83" s="6"/>
      <c r="AF83" s="7">
        <v>0</v>
      </c>
      <c r="AG83" s="7">
        <f t="shared" ref="AG83:AH83" si="64">IF(H83="US",1,0)</f>
        <v>0</v>
      </c>
      <c r="AH83" s="7">
        <f t="shared" si="64"/>
        <v>0</v>
      </c>
      <c r="AI83" s="7">
        <f>IF(G83="US",1,0)</f>
        <v>0</v>
      </c>
      <c r="AJ83" s="7" t="str">
        <f>IF(AF83=0,"0",IF(AF83=0.5,"3","6"))</f>
        <v>0</v>
      </c>
      <c r="AK83" s="7" t="str">
        <f>IF(AI83=1,"6","0")</f>
        <v>0</v>
      </c>
      <c r="AL83" s="7" t="str">
        <f>IF(AF83=0,"1",IF(AF83=0.5,"3","6"))</f>
        <v>1</v>
      </c>
      <c r="AM83" s="7" t="str">
        <f>IF(AH83=1,"7","0")</f>
        <v>0</v>
      </c>
      <c r="AN83" s="7" t="str">
        <f>IF(AI83=1,"11","0")</f>
        <v>0</v>
      </c>
      <c r="AO83" s="7" t="str">
        <f>IF(AG83=1,"14","0")</f>
        <v>0</v>
      </c>
      <c r="AP83" s="7">
        <f>(0.5*F83)*100</f>
        <v>2.5</v>
      </c>
      <c r="AQ83" s="7">
        <f>SUM(AJ83+AK83+AL83+AM83+AN83+AO83+AP83)</f>
        <v>3.5</v>
      </c>
      <c r="AR83" s="10" t="e">
        <f>IF(AQ83&lt;#REF!,#REF!+1,#REF!)</f>
        <v>#REF!</v>
      </c>
      <c r="AS83" s="10"/>
      <c r="AT83" s="152"/>
      <c r="AU83" s="80" t="s">
        <v>1038</v>
      </c>
    </row>
    <row r="84" spans="1:47" ht="15" customHeight="1">
      <c r="A84" s="18" t="s">
        <v>225</v>
      </c>
      <c r="B84" s="18" t="s">
        <v>226</v>
      </c>
      <c r="C84" s="18" t="s">
        <v>1805</v>
      </c>
      <c r="D84" s="18" t="s">
        <v>1806</v>
      </c>
      <c r="E84" s="18"/>
      <c r="F84" s="17"/>
      <c r="G84" s="23"/>
      <c r="H84" s="6"/>
      <c r="I84" s="6"/>
      <c r="J84" s="6"/>
      <c r="K84" s="6"/>
      <c r="L84" s="6"/>
      <c r="M84" s="6"/>
      <c r="N84" s="6"/>
      <c r="O84" s="6"/>
      <c r="P84" s="6"/>
      <c r="Q84" s="6"/>
      <c r="R84" s="6"/>
      <c r="S84" s="6"/>
      <c r="T84" s="6"/>
      <c r="U84" s="6"/>
      <c r="V84" s="6"/>
      <c r="W84" s="6"/>
      <c r="X84" s="6"/>
      <c r="Y84" s="6"/>
      <c r="Z84" s="6"/>
      <c r="AA84" s="6"/>
      <c r="AB84" s="6"/>
      <c r="AC84" s="6"/>
      <c r="AD84" s="6"/>
      <c r="AE84" s="6"/>
      <c r="AF84" s="7"/>
      <c r="AG84" s="7"/>
      <c r="AH84" s="7"/>
      <c r="AI84" s="7"/>
      <c r="AJ84" s="7"/>
      <c r="AK84" s="7"/>
      <c r="AL84" s="7"/>
      <c r="AM84" s="7"/>
      <c r="AN84" s="7"/>
      <c r="AO84" s="7"/>
      <c r="AP84" s="7"/>
      <c r="AQ84" s="7"/>
      <c r="AR84" s="10"/>
      <c r="AS84" s="10"/>
      <c r="AT84" s="152"/>
      <c r="AU84" s="80" t="s">
        <v>1038</v>
      </c>
    </row>
    <row r="85" spans="1:47" ht="15" customHeight="1">
      <c r="A85" s="18" t="s">
        <v>225</v>
      </c>
      <c r="B85" s="18" t="s">
        <v>226</v>
      </c>
      <c r="C85" s="18" t="s">
        <v>1807</v>
      </c>
      <c r="D85" s="18" t="s">
        <v>1808</v>
      </c>
      <c r="E85" s="18" t="s">
        <v>1809</v>
      </c>
      <c r="F85" s="17"/>
      <c r="G85" s="23"/>
      <c r="H85" s="6"/>
      <c r="I85" s="6"/>
      <c r="J85" s="6"/>
      <c r="K85" s="6"/>
      <c r="L85" s="6"/>
      <c r="M85" s="6"/>
      <c r="N85" s="6"/>
      <c r="O85" s="6"/>
      <c r="P85" s="6"/>
      <c r="Q85" s="6"/>
      <c r="R85" s="6"/>
      <c r="S85" s="6"/>
      <c r="T85" s="6"/>
      <c r="U85" s="6"/>
      <c r="V85" s="6"/>
      <c r="W85" s="6"/>
      <c r="X85" s="6"/>
      <c r="Y85" s="6"/>
      <c r="Z85" s="6"/>
      <c r="AA85" s="6"/>
      <c r="AB85" s="6"/>
      <c r="AC85" s="6"/>
      <c r="AD85" s="6"/>
      <c r="AE85" s="6"/>
      <c r="AF85" s="7"/>
      <c r="AG85" s="7"/>
      <c r="AH85" s="7"/>
      <c r="AI85" s="7"/>
      <c r="AJ85" s="7"/>
      <c r="AK85" s="7"/>
      <c r="AL85" s="7"/>
      <c r="AM85" s="7"/>
      <c r="AN85" s="7"/>
      <c r="AO85" s="7"/>
      <c r="AP85" s="7"/>
      <c r="AQ85" s="7"/>
      <c r="AR85" s="10"/>
      <c r="AS85" s="10"/>
      <c r="AT85" s="152"/>
      <c r="AU85" s="80" t="s">
        <v>1038</v>
      </c>
    </row>
    <row r="86" spans="1:47" ht="15" customHeight="1">
      <c r="A86" s="18" t="s">
        <v>225</v>
      </c>
      <c r="B86" s="18" t="s">
        <v>226</v>
      </c>
      <c r="C86" s="18" t="s">
        <v>1807</v>
      </c>
      <c r="D86" s="18" t="s">
        <v>1810</v>
      </c>
      <c r="E86" s="18" t="s">
        <v>1809</v>
      </c>
      <c r="F86" s="17"/>
      <c r="G86" s="23"/>
      <c r="H86" s="6"/>
      <c r="I86" s="6"/>
      <c r="J86" s="6"/>
      <c r="K86" s="6"/>
      <c r="L86" s="6"/>
      <c r="M86" s="6"/>
      <c r="N86" s="6"/>
      <c r="O86" s="6"/>
      <c r="P86" s="6"/>
      <c r="Q86" s="6"/>
      <c r="R86" s="6"/>
      <c r="S86" s="6"/>
      <c r="T86" s="6"/>
      <c r="U86" s="6"/>
      <c r="V86" s="6"/>
      <c r="W86" s="6"/>
      <c r="X86" s="6"/>
      <c r="Y86" s="6"/>
      <c r="Z86" s="6"/>
      <c r="AA86" s="6"/>
      <c r="AB86" s="6"/>
      <c r="AC86" s="6"/>
      <c r="AD86" s="6"/>
      <c r="AE86" s="6"/>
      <c r="AF86" s="7"/>
      <c r="AG86" s="7"/>
      <c r="AH86" s="7"/>
      <c r="AI86" s="7"/>
      <c r="AJ86" s="7"/>
      <c r="AK86" s="7"/>
      <c r="AL86" s="7"/>
      <c r="AM86" s="7"/>
      <c r="AN86" s="7"/>
      <c r="AO86" s="7"/>
      <c r="AP86" s="7"/>
      <c r="AQ86" s="7"/>
      <c r="AR86" s="10"/>
      <c r="AS86" s="10"/>
      <c r="AT86" s="152"/>
      <c r="AU86" s="80" t="s">
        <v>1038</v>
      </c>
    </row>
    <row r="87" spans="1:47" ht="15" customHeight="1">
      <c r="A87" s="6" t="s">
        <v>225</v>
      </c>
      <c r="B87" s="6" t="s">
        <v>226</v>
      </c>
      <c r="C87" s="6" t="s">
        <v>1811</v>
      </c>
      <c r="D87" s="6"/>
      <c r="E87" s="6"/>
      <c r="F87" s="9">
        <v>0.05</v>
      </c>
      <c r="G87" s="23" t="s">
        <v>446</v>
      </c>
      <c r="H87" s="6" t="s">
        <v>446</v>
      </c>
      <c r="I87" s="6" t="s">
        <v>446</v>
      </c>
      <c r="J87" s="6"/>
      <c r="K87" s="6"/>
      <c r="L87" s="6"/>
      <c r="M87" s="6"/>
      <c r="N87" s="6"/>
      <c r="O87" s="6"/>
      <c r="P87" s="6"/>
      <c r="Q87" s="6"/>
      <c r="R87" s="6"/>
      <c r="S87" s="6"/>
      <c r="T87" s="6"/>
      <c r="U87" s="6"/>
      <c r="V87" s="6"/>
      <c r="W87" s="6"/>
      <c r="X87" s="6"/>
      <c r="Y87" s="6"/>
      <c r="Z87" s="6"/>
      <c r="AA87" s="6"/>
      <c r="AB87" s="6"/>
      <c r="AC87" s="6"/>
      <c r="AD87" s="6"/>
      <c r="AE87" s="6"/>
      <c r="AF87" s="7">
        <v>0</v>
      </c>
      <c r="AG87" s="7">
        <f t="shared" ref="AG87:AH87" si="65">IF(H87="US",1,0)</f>
        <v>0</v>
      </c>
      <c r="AH87" s="7">
        <f t="shared" si="65"/>
        <v>0</v>
      </c>
      <c r="AI87" s="7">
        <f t="shared" ref="AI87:AI93" si="66">IF(G87="US",1,0)</f>
        <v>0</v>
      </c>
      <c r="AJ87" s="7" t="str">
        <f t="shared" ref="AJ87:AJ93" si="67">IF(AF87=0,"0",IF(AF87=0.5,"3","6"))</f>
        <v>0</v>
      </c>
      <c r="AK87" s="7" t="str">
        <f t="shared" ref="AK87:AK93" si="68">IF(AI87=1,"6","0")</f>
        <v>0</v>
      </c>
      <c r="AL87" s="7">
        <v>3</v>
      </c>
      <c r="AM87" s="7" t="str">
        <f t="shared" ref="AM87:AM93" si="69">IF(AH87=1,"7","0")</f>
        <v>0</v>
      </c>
      <c r="AN87" s="7" t="str">
        <f t="shared" ref="AN87:AN93" si="70">IF(AI87=1,"11","0")</f>
        <v>0</v>
      </c>
      <c r="AO87" s="7" t="str">
        <f t="shared" ref="AO87:AO93" si="71">IF(AG87=1,"14","0")</f>
        <v>0</v>
      </c>
      <c r="AP87" s="7">
        <f t="shared" ref="AP87:AP93" si="72">(0.5*F87)*100</f>
        <v>2.5</v>
      </c>
      <c r="AQ87" s="7">
        <f t="shared" ref="AQ87:AQ93" si="73">SUM(AJ87+AK87+AL87+AM87+AN87+AO87+AP87)</f>
        <v>5.5</v>
      </c>
      <c r="AR87" s="10">
        <f>IF(AQ87&lt;AQ84,AR84+1,AR84)</f>
        <v>0</v>
      </c>
      <c r="AS87" s="10"/>
      <c r="AT87" s="152"/>
      <c r="AU87" t="s">
        <v>1812</v>
      </c>
    </row>
    <row r="88" spans="1:47" ht="15" customHeight="1">
      <c r="A88" s="6" t="s">
        <v>225</v>
      </c>
      <c r="B88" s="6" t="s">
        <v>226</v>
      </c>
      <c r="C88" s="6" t="s">
        <v>288</v>
      </c>
      <c r="D88" s="6"/>
      <c r="E88" s="6"/>
      <c r="F88" s="9">
        <v>0.05</v>
      </c>
      <c r="G88" s="23" t="s">
        <v>446</v>
      </c>
      <c r="H88" s="6" t="s">
        <v>446</v>
      </c>
      <c r="I88" s="6" t="s">
        <v>446</v>
      </c>
      <c r="J88" s="6"/>
      <c r="K88" s="6"/>
      <c r="L88" s="6"/>
      <c r="M88" s="6"/>
      <c r="N88" s="6"/>
      <c r="O88" s="6"/>
      <c r="P88" s="6"/>
      <c r="Q88" s="6"/>
      <c r="R88" s="6"/>
      <c r="S88" s="6"/>
      <c r="T88" s="6"/>
      <c r="U88" s="6"/>
      <c r="V88" s="6"/>
      <c r="W88" s="6"/>
      <c r="X88" s="6"/>
      <c r="Y88" s="6"/>
      <c r="Z88" s="6"/>
      <c r="AA88" s="6"/>
      <c r="AB88" s="6"/>
      <c r="AC88" s="6"/>
      <c r="AD88" s="6"/>
      <c r="AE88" s="6"/>
      <c r="AF88" s="7">
        <v>0</v>
      </c>
      <c r="AG88" s="7">
        <f t="shared" ref="AG88:AH88" si="74">IF(H88="US",1,0)</f>
        <v>0</v>
      </c>
      <c r="AH88" s="7">
        <f t="shared" si="74"/>
        <v>0</v>
      </c>
      <c r="AI88" s="7">
        <f t="shared" si="66"/>
        <v>0</v>
      </c>
      <c r="AJ88" s="7" t="str">
        <f t="shared" si="67"/>
        <v>0</v>
      </c>
      <c r="AK88" s="7" t="str">
        <f t="shared" si="68"/>
        <v>0</v>
      </c>
      <c r="AL88" s="7" t="str">
        <f t="shared" ref="AL88:AL89" si="75">IF(AF88=0,"1",IF(AF88=0.5,"3","6"))</f>
        <v>1</v>
      </c>
      <c r="AM88" s="7" t="str">
        <f t="shared" si="69"/>
        <v>0</v>
      </c>
      <c r="AN88" s="7" t="str">
        <f t="shared" si="70"/>
        <v>0</v>
      </c>
      <c r="AO88" s="7" t="str">
        <f t="shared" si="71"/>
        <v>0</v>
      </c>
      <c r="AP88" s="7">
        <f t="shared" si="72"/>
        <v>2.5</v>
      </c>
      <c r="AQ88" s="7">
        <f t="shared" si="73"/>
        <v>3.5</v>
      </c>
      <c r="AR88" s="10">
        <f t="shared" ref="AR88:AR91" si="76">IF(AQ88&lt;AQ87,AR87+1,AR87)</f>
        <v>1</v>
      </c>
      <c r="AS88" s="10"/>
      <c r="AT88" s="152"/>
      <c r="AU88" t="s">
        <v>1813</v>
      </c>
    </row>
    <row r="89" spans="1:47" ht="15" customHeight="1">
      <c r="A89" s="6" t="s">
        <v>225</v>
      </c>
      <c r="B89" s="6" t="s">
        <v>226</v>
      </c>
      <c r="C89" s="6" t="s">
        <v>288</v>
      </c>
      <c r="D89" s="6"/>
      <c r="E89" s="6"/>
      <c r="F89" s="9">
        <v>0.05</v>
      </c>
      <c r="G89" s="23" t="s">
        <v>444</v>
      </c>
      <c r="H89" s="6" t="s">
        <v>446</v>
      </c>
      <c r="I89" s="6" t="s">
        <v>446</v>
      </c>
      <c r="J89" s="6"/>
      <c r="K89" s="6"/>
      <c r="L89" s="6"/>
      <c r="M89" s="6"/>
      <c r="N89" s="6"/>
      <c r="O89" s="6"/>
      <c r="P89" s="6"/>
      <c r="Q89" s="6"/>
      <c r="R89" s="6"/>
      <c r="S89" s="6"/>
      <c r="T89" s="6"/>
      <c r="U89" s="6"/>
      <c r="V89" s="6"/>
      <c r="W89" s="6"/>
      <c r="X89" s="6"/>
      <c r="Y89" s="6"/>
      <c r="Z89" s="6"/>
      <c r="AA89" s="6"/>
      <c r="AB89" s="6"/>
      <c r="AC89" s="6"/>
      <c r="AD89" s="6"/>
      <c r="AE89" s="6"/>
      <c r="AF89" s="7">
        <v>0</v>
      </c>
      <c r="AG89" s="7">
        <f t="shared" ref="AG89:AH89" si="77">IF(H89="US",1,0)</f>
        <v>0</v>
      </c>
      <c r="AH89" s="7">
        <f t="shared" si="77"/>
        <v>0</v>
      </c>
      <c r="AI89" s="7">
        <f t="shared" si="66"/>
        <v>0</v>
      </c>
      <c r="AJ89" s="7" t="str">
        <f t="shared" si="67"/>
        <v>0</v>
      </c>
      <c r="AK89" s="7" t="str">
        <f t="shared" si="68"/>
        <v>0</v>
      </c>
      <c r="AL89" s="7" t="str">
        <f t="shared" si="75"/>
        <v>1</v>
      </c>
      <c r="AM89" s="7" t="str">
        <f t="shared" si="69"/>
        <v>0</v>
      </c>
      <c r="AN89" s="7" t="str">
        <f t="shared" si="70"/>
        <v>0</v>
      </c>
      <c r="AO89" s="7" t="str">
        <f t="shared" si="71"/>
        <v>0</v>
      </c>
      <c r="AP89" s="7">
        <f t="shared" si="72"/>
        <v>2.5</v>
      </c>
      <c r="AQ89" s="7">
        <f t="shared" si="73"/>
        <v>3.5</v>
      </c>
      <c r="AR89" s="10">
        <f t="shared" si="76"/>
        <v>1</v>
      </c>
      <c r="AS89" s="10"/>
      <c r="AT89" s="152"/>
      <c r="AU89" t="s">
        <v>1813</v>
      </c>
    </row>
    <row r="90" spans="1:47" ht="15" customHeight="1">
      <c r="A90" s="6" t="s">
        <v>225</v>
      </c>
      <c r="B90" s="6" t="s">
        <v>226</v>
      </c>
      <c r="C90" s="6" t="s">
        <v>1112</v>
      </c>
      <c r="D90" s="6"/>
      <c r="E90" s="6"/>
      <c r="F90" s="9">
        <v>0.05</v>
      </c>
      <c r="G90" s="23" t="s">
        <v>446</v>
      </c>
      <c r="H90" s="6" t="s">
        <v>446</v>
      </c>
      <c r="I90" s="6" t="s">
        <v>446</v>
      </c>
      <c r="J90" s="6"/>
      <c r="K90" s="6"/>
      <c r="L90" s="6"/>
      <c r="M90" s="6"/>
      <c r="N90" s="6"/>
      <c r="O90" s="6"/>
      <c r="P90" s="6"/>
      <c r="Q90" s="6"/>
      <c r="R90" s="6"/>
      <c r="S90" s="6"/>
      <c r="T90" s="6"/>
      <c r="U90" s="6"/>
      <c r="V90" s="6"/>
      <c r="W90" s="6"/>
      <c r="X90" s="6"/>
      <c r="Y90" s="6"/>
      <c r="Z90" s="6"/>
      <c r="AA90" s="6"/>
      <c r="AB90" s="6"/>
      <c r="AC90" s="6"/>
      <c r="AD90" s="6"/>
      <c r="AE90" s="6"/>
      <c r="AF90" s="7">
        <v>0</v>
      </c>
      <c r="AG90" s="7">
        <f t="shared" ref="AG90:AH90" si="78">IF(H90="US",1,0)</f>
        <v>0</v>
      </c>
      <c r="AH90" s="7">
        <f t="shared" si="78"/>
        <v>0</v>
      </c>
      <c r="AI90" s="7">
        <f t="shared" si="66"/>
        <v>0</v>
      </c>
      <c r="AJ90" s="7" t="str">
        <f t="shared" si="67"/>
        <v>0</v>
      </c>
      <c r="AK90" s="7" t="str">
        <f t="shared" si="68"/>
        <v>0</v>
      </c>
      <c r="AL90" s="7">
        <v>3</v>
      </c>
      <c r="AM90" s="7" t="str">
        <f t="shared" si="69"/>
        <v>0</v>
      </c>
      <c r="AN90" s="7" t="str">
        <f t="shared" si="70"/>
        <v>0</v>
      </c>
      <c r="AO90" s="7" t="str">
        <f t="shared" si="71"/>
        <v>0</v>
      </c>
      <c r="AP90" s="7">
        <f t="shared" si="72"/>
        <v>2.5</v>
      </c>
      <c r="AQ90" s="7">
        <f t="shared" si="73"/>
        <v>5.5</v>
      </c>
      <c r="AR90" s="10">
        <f t="shared" si="76"/>
        <v>1</v>
      </c>
      <c r="AS90" s="10"/>
      <c r="AT90" s="152"/>
      <c r="AU90" t="s">
        <v>1812</v>
      </c>
    </row>
    <row r="91" spans="1:47" ht="15" customHeight="1">
      <c r="A91" s="18" t="s">
        <v>225</v>
      </c>
      <c r="B91" s="18" t="s">
        <v>226</v>
      </c>
      <c r="C91" s="18" t="s">
        <v>427</v>
      </c>
      <c r="D91" s="18" t="s">
        <v>1804</v>
      </c>
      <c r="E91" s="18"/>
      <c r="F91" s="17">
        <v>0.05</v>
      </c>
      <c r="G91" s="23" t="s">
        <v>446</v>
      </c>
      <c r="H91" s="6" t="s">
        <v>446</v>
      </c>
      <c r="I91" s="6" t="s">
        <v>446</v>
      </c>
      <c r="J91" s="6"/>
      <c r="K91" s="6"/>
      <c r="L91" s="6"/>
      <c r="M91" s="6"/>
      <c r="N91" s="6"/>
      <c r="O91" s="6"/>
      <c r="P91" s="6"/>
      <c r="Q91" s="6"/>
      <c r="R91" s="6"/>
      <c r="S91" s="6"/>
      <c r="T91" s="6"/>
      <c r="U91" s="6"/>
      <c r="V91" s="6"/>
      <c r="W91" s="6"/>
      <c r="X91" s="6"/>
      <c r="Y91" s="6"/>
      <c r="Z91" s="6"/>
      <c r="AA91" s="6"/>
      <c r="AB91" s="6"/>
      <c r="AC91" s="6"/>
      <c r="AD91" s="6"/>
      <c r="AE91" s="6"/>
      <c r="AF91" s="7">
        <v>0</v>
      </c>
      <c r="AG91" s="7">
        <f t="shared" ref="AG91:AH91" si="79">IF(H91="US",1,0)</f>
        <v>0</v>
      </c>
      <c r="AH91" s="7">
        <f t="shared" si="79"/>
        <v>0</v>
      </c>
      <c r="AI91" s="7">
        <f t="shared" si="66"/>
        <v>0</v>
      </c>
      <c r="AJ91" s="7" t="str">
        <f t="shared" si="67"/>
        <v>0</v>
      </c>
      <c r="AK91" s="7" t="str">
        <f t="shared" si="68"/>
        <v>0</v>
      </c>
      <c r="AL91" s="7">
        <v>3</v>
      </c>
      <c r="AM91" s="7" t="str">
        <f t="shared" si="69"/>
        <v>0</v>
      </c>
      <c r="AN91" s="7" t="str">
        <f t="shared" si="70"/>
        <v>0</v>
      </c>
      <c r="AO91" s="7" t="str">
        <f t="shared" si="71"/>
        <v>0</v>
      </c>
      <c r="AP91" s="7">
        <f t="shared" si="72"/>
        <v>2.5</v>
      </c>
      <c r="AQ91" s="7">
        <f t="shared" si="73"/>
        <v>5.5</v>
      </c>
      <c r="AR91" s="10">
        <f t="shared" si="76"/>
        <v>1</v>
      </c>
      <c r="AS91" s="10"/>
      <c r="AT91" s="152"/>
      <c r="AU91" s="80" t="s">
        <v>1038</v>
      </c>
    </row>
    <row r="92" spans="1:47" ht="15" customHeight="1">
      <c r="A92" s="18" t="s">
        <v>225</v>
      </c>
      <c r="B92" s="18" t="s">
        <v>226</v>
      </c>
      <c r="C92" s="18" t="s">
        <v>1814</v>
      </c>
      <c r="D92" s="18" t="s">
        <v>1806</v>
      </c>
      <c r="E92" s="18"/>
      <c r="F92" s="17">
        <v>0.05</v>
      </c>
      <c r="G92" s="23" t="s">
        <v>446</v>
      </c>
      <c r="H92" s="6" t="s">
        <v>446</v>
      </c>
      <c r="I92" s="6" t="s">
        <v>446</v>
      </c>
      <c r="J92" s="6"/>
      <c r="K92" s="6"/>
      <c r="L92" s="6"/>
      <c r="M92" s="6"/>
      <c r="N92" s="6"/>
      <c r="O92" s="6"/>
      <c r="P92" s="6"/>
      <c r="Q92" s="6"/>
      <c r="R92" s="6"/>
      <c r="S92" s="6"/>
      <c r="T92" s="6"/>
      <c r="U92" s="6"/>
      <c r="V92" s="6"/>
      <c r="W92" s="6"/>
      <c r="X92" s="6"/>
      <c r="Y92" s="6"/>
      <c r="Z92" s="6"/>
      <c r="AA92" s="6"/>
      <c r="AB92" s="6"/>
      <c r="AC92" s="6"/>
      <c r="AD92" s="6"/>
      <c r="AE92" s="6"/>
      <c r="AF92" s="7">
        <v>0</v>
      </c>
      <c r="AG92" s="7">
        <f t="shared" ref="AG92:AH92" si="80">IF(H92="US",1,0)</f>
        <v>0</v>
      </c>
      <c r="AH92" s="7">
        <f t="shared" si="80"/>
        <v>0</v>
      </c>
      <c r="AI92" s="7">
        <f t="shared" si="66"/>
        <v>0</v>
      </c>
      <c r="AJ92" s="7" t="str">
        <f t="shared" si="67"/>
        <v>0</v>
      </c>
      <c r="AK92" s="7" t="str">
        <f t="shared" si="68"/>
        <v>0</v>
      </c>
      <c r="AL92" s="7">
        <v>3</v>
      </c>
      <c r="AM92" s="7" t="str">
        <f t="shared" si="69"/>
        <v>0</v>
      </c>
      <c r="AN92" s="7" t="str">
        <f t="shared" si="70"/>
        <v>0</v>
      </c>
      <c r="AO92" s="7" t="str">
        <f t="shared" si="71"/>
        <v>0</v>
      </c>
      <c r="AP92" s="7">
        <f t="shared" si="72"/>
        <v>2.5</v>
      </c>
      <c r="AQ92" s="7">
        <f t="shared" si="73"/>
        <v>5.5</v>
      </c>
      <c r="AR92" s="10">
        <f>IF(AQ92&lt;AQ89,AR89+1,AR89)</f>
        <v>1</v>
      </c>
      <c r="AS92" s="10"/>
      <c r="AT92" s="152"/>
      <c r="AU92" s="80" t="s">
        <v>1038</v>
      </c>
    </row>
    <row r="93" spans="1:47" ht="15" customHeight="1">
      <c r="A93" s="6" t="s">
        <v>225</v>
      </c>
      <c r="B93" s="6" t="s">
        <v>226</v>
      </c>
      <c r="C93" s="6" t="s">
        <v>1113</v>
      </c>
      <c r="D93" s="6"/>
      <c r="E93" s="6"/>
      <c r="F93" s="9">
        <v>0.05</v>
      </c>
      <c r="G93" s="23" t="s">
        <v>446</v>
      </c>
      <c r="H93" s="6" t="s">
        <v>446</v>
      </c>
      <c r="I93" s="6" t="s">
        <v>446</v>
      </c>
      <c r="J93" s="6"/>
      <c r="K93" s="6"/>
      <c r="L93" s="6"/>
      <c r="M93" s="6"/>
      <c r="N93" s="6"/>
      <c r="O93" s="6"/>
      <c r="P93" s="6"/>
      <c r="Q93" s="6"/>
      <c r="R93" s="6"/>
      <c r="S93" s="6"/>
      <c r="T93" s="6"/>
      <c r="U93" s="6"/>
      <c r="V93" s="6"/>
      <c r="W93" s="6"/>
      <c r="X93" s="6"/>
      <c r="Y93" s="6"/>
      <c r="Z93" s="6"/>
      <c r="AA93" s="6"/>
      <c r="AB93" s="6"/>
      <c r="AC93" s="6"/>
      <c r="AD93" s="6"/>
      <c r="AE93" s="6"/>
      <c r="AF93" s="7">
        <v>0</v>
      </c>
      <c r="AG93" s="7">
        <f t="shared" ref="AG93:AH93" si="81">IF(H93="US",1,0)</f>
        <v>0</v>
      </c>
      <c r="AH93" s="7">
        <f t="shared" si="81"/>
        <v>0</v>
      </c>
      <c r="AI93" s="7">
        <f t="shared" si="66"/>
        <v>0</v>
      </c>
      <c r="AJ93" s="7" t="str">
        <f t="shared" si="67"/>
        <v>0</v>
      </c>
      <c r="AK93" s="7" t="str">
        <f t="shared" si="68"/>
        <v>0</v>
      </c>
      <c r="AL93" s="7">
        <v>3</v>
      </c>
      <c r="AM93" s="7" t="str">
        <f t="shared" si="69"/>
        <v>0</v>
      </c>
      <c r="AN93" s="7" t="str">
        <f t="shared" si="70"/>
        <v>0</v>
      </c>
      <c r="AO93" s="7" t="str">
        <f t="shared" si="71"/>
        <v>0</v>
      </c>
      <c r="AP93" s="7">
        <f t="shared" si="72"/>
        <v>2.5</v>
      </c>
      <c r="AQ93" s="7">
        <f t="shared" si="73"/>
        <v>5.5</v>
      </c>
      <c r="AR93" s="10">
        <f>IF(AQ93&lt;AQ91,AR91+1,AR91)</f>
        <v>1</v>
      </c>
      <c r="AS93" s="10"/>
      <c r="AT93" s="152"/>
      <c r="AU93" t="s">
        <v>1815</v>
      </c>
    </row>
    <row r="94" spans="1:47" ht="15" customHeight="1">
      <c r="A94" s="18" t="s">
        <v>225</v>
      </c>
      <c r="B94" s="18" t="s">
        <v>226</v>
      </c>
      <c r="C94" s="18" t="s">
        <v>424</v>
      </c>
      <c r="D94" s="18" t="s">
        <v>1816</v>
      </c>
      <c r="E94" s="18" t="s">
        <v>1809</v>
      </c>
      <c r="F94" s="17"/>
      <c r="G94" s="23"/>
      <c r="H94" s="6"/>
      <c r="I94" s="6"/>
      <c r="J94" s="6"/>
      <c r="K94" s="6"/>
      <c r="L94" s="6"/>
      <c r="M94" s="6"/>
      <c r="N94" s="6"/>
      <c r="O94" s="6"/>
      <c r="P94" s="6"/>
      <c r="Q94" s="6"/>
      <c r="R94" s="6"/>
      <c r="S94" s="6"/>
      <c r="T94" s="6"/>
      <c r="U94" s="6"/>
      <c r="V94" s="6"/>
      <c r="W94" s="6"/>
      <c r="X94" s="6"/>
      <c r="Y94" s="6"/>
      <c r="Z94" s="6"/>
      <c r="AA94" s="6"/>
      <c r="AB94" s="6"/>
      <c r="AC94" s="6"/>
      <c r="AD94" s="6"/>
      <c r="AE94" s="6"/>
      <c r="AF94" s="7"/>
      <c r="AG94" s="7"/>
      <c r="AH94" s="7"/>
      <c r="AI94" s="7"/>
      <c r="AJ94" s="7"/>
      <c r="AK94" s="7"/>
      <c r="AL94" s="7"/>
      <c r="AM94" s="7"/>
      <c r="AN94" s="7"/>
      <c r="AO94" s="7"/>
      <c r="AP94" s="7"/>
      <c r="AQ94" s="7"/>
      <c r="AR94" s="10"/>
      <c r="AS94" s="10"/>
      <c r="AT94" s="152"/>
      <c r="AU94" s="80" t="s">
        <v>1038</v>
      </c>
    </row>
    <row r="95" spans="1:47" ht="15" customHeight="1">
      <c r="A95" s="18" t="s">
        <v>225</v>
      </c>
      <c r="B95" s="18" t="s">
        <v>226</v>
      </c>
      <c r="C95" s="18" t="s">
        <v>424</v>
      </c>
      <c r="D95" s="18" t="s">
        <v>1817</v>
      </c>
      <c r="E95" s="18" t="s">
        <v>1818</v>
      </c>
      <c r="F95" s="17"/>
      <c r="G95" s="23"/>
      <c r="H95" s="6"/>
      <c r="I95" s="6"/>
      <c r="J95" s="6"/>
      <c r="K95" s="6"/>
      <c r="L95" s="6"/>
      <c r="M95" s="6"/>
      <c r="N95" s="6"/>
      <c r="O95" s="6"/>
      <c r="P95" s="6"/>
      <c r="Q95" s="6"/>
      <c r="R95" s="6"/>
      <c r="S95" s="6"/>
      <c r="T95" s="6"/>
      <c r="U95" s="6"/>
      <c r="V95" s="6"/>
      <c r="W95" s="6"/>
      <c r="X95" s="6"/>
      <c r="Y95" s="6"/>
      <c r="Z95" s="6"/>
      <c r="AA95" s="6"/>
      <c r="AB95" s="6"/>
      <c r="AC95" s="6"/>
      <c r="AD95" s="6"/>
      <c r="AE95" s="6"/>
      <c r="AF95" s="7"/>
      <c r="AG95" s="7"/>
      <c r="AH95" s="7"/>
      <c r="AI95" s="7"/>
      <c r="AJ95" s="7"/>
      <c r="AK95" s="7"/>
      <c r="AL95" s="7"/>
      <c r="AM95" s="7"/>
      <c r="AN95" s="7"/>
      <c r="AO95" s="7"/>
      <c r="AP95" s="7"/>
      <c r="AQ95" s="7"/>
      <c r="AR95" s="10"/>
      <c r="AS95" s="10"/>
      <c r="AT95" s="152"/>
      <c r="AU95" s="80" t="s">
        <v>1038</v>
      </c>
    </row>
    <row r="96" spans="1:47" ht="15" customHeight="1">
      <c r="A96" s="18" t="s">
        <v>225</v>
      </c>
      <c r="B96" s="18" t="s">
        <v>226</v>
      </c>
      <c r="C96" s="18" t="s">
        <v>424</v>
      </c>
      <c r="D96" s="18" t="s">
        <v>1819</v>
      </c>
      <c r="E96" s="18" t="s">
        <v>1809</v>
      </c>
      <c r="F96" s="17"/>
      <c r="G96" s="23"/>
      <c r="H96" s="6"/>
      <c r="I96" s="6"/>
      <c r="J96" s="6"/>
      <c r="K96" s="6"/>
      <c r="L96" s="6"/>
      <c r="M96" s="6"/>
      <c r="N96" s="6"/>
      <c r="O96" s="6"/>
      <c r="P96" s="6"/>
      <c r="Q96" s="6"/>
      <c r="R96" s="6"/>
      <c r="S96" s="6"/>
      <c r="T96" s="6"/>
      <c r="U96" s="6"/>
      <c r="V96" s="6"/>
      <c r="W96" s="6"/>
      <c r="X96" s="6"/>
      <c r="Y96" s="6"/>
      <c r="Z96" s="6"/>
      <c r="AA96" s="6"/>
      <c r="AB96" s="6"/>
      <c r="AC96" s="6"/>
      <c r="AD96" s="6"/>
      <c r="AE96" s="6"/>
      <c r="AF96" s="7"/>
      <c r="AG96" s="7"/>
      <c r="AH96" s="7"/>
      <c r="AI96" s="7"/>
      <c r="AJ96" s="7"/>
      <c r="AK96" s="7"/>
      <c r="AL96" s="7"/>
      <c r="AM96" s="7"/>
      <c r="AN96" s="7"/>
      <c r="AO96" s="7"/>
      <c r="AP96" s="7"/>
      <c r="AQ96" s="7"/>
      <c r="AR96" s="10"/>
      <c r="AS96" s="10"/>
      <c r="AT96" s="152"/>
      <c r="AU96" s="80" t="s">
        <v>1038</v>
      </c>
    </row>
    <row r="97" spans="1:47" ht="15" customHeight="1">
      <c r="A97" s="18" t="s">
        <v>225</v>
      </c>
      <c r="B97" s="18" t="s">
        <v>226</v>
      </c>
      <c r="C97" s="18" t="s">
        <v>424</v>
      </c>
      <c r="D97" s="18" t="s">
        <v>1820</v>
      </c>
      <c r="E97" s="18" t="s">
        <v>1818</v>
      </c>
      <c r="F97" s="17"/>
      <c r="G97" s="23"/>
      <c r="H97" s="6"/>
      <c r="I97" s="6"/>
      <c r="J97" s="6"/>
      <c r="K97" s="6"/>
      <c r="L97" s="6"/>
      <c r="M97" s="6"/>
      <c r="N97" s="6"/>
      <c r="O97" s="6"/>
      <c r="P97" s="6"/>
      <c r="Q97" s="6"/>
      <c r="R97" s="6"/>
      <c r="S97" s="6"/>
      <c r="T97" s="6"/>
      <c r="U97" s="6"/>
      <c r="V97" s="6"/>
      <c r="W97" s="6"/>
      <c r="X97" s="6"/>
      <c r="Y97" s="6"/>
      <c r="Z97" s="6"/>
      <c r="AA97" s="6"/>
      <c r="AB97" s="6"/>
      <c r="AC97" s="6"/>
      <c r="AD97" s="6"/>
      <c r="AE97" s="6"/>
      <c r="AF97" s="7"/>
      <c r="AG97" s="7"/>
      <c r="AH97" s="7"/>
      <c r="AI97" s="7"/>
      <c r="AJ97" s="7"/>
      <c r="AK97" s="7"/>
      <c r="AL97" s="7"/>
      <c r="AM97" s="7"/>
      <c r="AN97" s="7"/>
      <c r="AO97" s="7"/>
      <c r="AP97" s="7"/>
      <c r="AQ97" s="7"/>
      <c r="AR97" s="10"/>
      <c r="AS97" s="10"/>
      <c r="AT97" s="152"/>
      <c r="AU97" s="80" t="s">
        <v>1038</v>
      </c>
    </row>
    <row r="98" spans="1:47" ht="15" customHeight="1">
      <c r="A98" s="6" t="s">
        <v>225</v>
      </c>
      <c r="B98" s="6" t="s">
        <v>226</v>
      </c>
      <c r="C98" s="6" t="s">
        <v>541</v>
      </c>
      <c r="D98" s="6"/>
      <c r="E98" s="6"/>
      <c r="F98" s="9">
        <v>0.05</v>
      </c>
      <c r="G98" s="23" t="s">
        <v>446</v>
      </c>
      <c r="H98" s="6" t="s">
        <v>446</v>
      </c>
      <c r="I98" s="6" t="s">
        <v>446</v>
      </c>
      <c r="J98" s="6"/>
      <c r="K98" s="6"/>
      <c r="L98" s="6"/>
      <c r="M98" s="6"/>
      <c r="N98" s="6"/>
      <c r="O98" s="6"/>
      <c r="P98" s="6"/>
      <c r="Q98" s="6"/>
      <c r="R98" s="6"/>
      <c r="S98" s="6"/>
      <c r="T98" s="6"/>
      <c r="U98" s="6"/>
      <c r="V98" s="6"/>
      <c r="W98" s="6"/>
      <c r="X98" s="6"/>
      <c r="Y98" s="6"/>
      <c r="Z98" s="6"/>
      <c r="AA98" s="6"/>
      <c r="AB98" s="6"/>
      <c r="AC98" s="6"/>
      <c r="AD98" s="6"/>
      <c r="AE98" s="6"/>
      <c r="AF98" s="7">
        <v>0</v>
      </c>
      <c r="AG98" s="7">
        <f t="shared" ref="AG98:AH98" si="82">IF(H98="US",1,0)</f>
        <v>0</v>
      </c>
      <c r="AH98" s="7">
        <f t="shared" si="82"/>
        <v>0</v>
      </c>
      <c r="AI98" s="7">
        <f t="shared" ref="AI98:AI100" si="83">IF(G98="US",1,0)</f>
        <v>0</v>
      </c>
      <c r="AJ98" s="7" t="str">
        <f t="shared" ref="AJ98:AJ100" si="84">IF(AF98=0,"0",IF(AF98=0.5,"3","6"))</f>
        <v>0</v>
      </c>
      <c r="AK98" s="7" t="str">
        <f t="shared" ref="AK98:AK100" si="85">IF(AI98=1,"6","0")</f>
        <v>0</v>
      </c>
      <c r="AL98" s="7">
        <v>3</v>
      </c>
      <c r="AM98" s="7" t="str">
        <f t="shared" ref="AM98:AM100" si="86">IF(AH98=1,"7","0")</f>
        <v>0</v>
      </c>
      <c r="AN98" s="7" t="str">
        <f t="shared" ref="AN98:AN100" si="87">IF(AI98=1,"11","0")</f>
        <v>0</v>
      </c>
      <c r="AO98" s="7" t="str">
        <f t="shared" ref="AO98:AO100" si="88">IF(AG98=1,"14","0")</f>
        <v>0</v>
      </c>
      <c r="AP98" s="7">
        <f t="shared" ref="AP98:AP100" si="89">(0.5*F98)*100</f>
        <v>2.5</v>
      </c>
      <c r="AQ98" s="7">
        <f t="shared" ref="AQ98:AQ100" si="90">SUM(AJ98+AK98+AL98+AM98+AN98+AO98+AP98)</f>
        <v>5.5</v>
      </c>
      <c r="AR98" s="10">
        <f>IF(AQ98&lt;AQ97,AR97+1,AR97)</f>
        <v>0</v>
      </c>
      <c r="AS98" s="10"/>
      <c r="AT98" s="152"/>
      <c r="AU98" t="s">
        <v>1813</v>
      </c>
    </row>
    <row r="99" spans="1:47" ht="15" customHeight="1">
      <c r="A99" s="28" t="s">
        <v>225</v>
      </c>
      <c r="B99" s="28" t="s">
        <v>226</v>
      </c>
      <c r="C99" s="28" t="s">
        <v>1117</v>
      </c>
      <c r="D99" s="28"/>
      <c r="E99" s="28"/>
      <c r="F99" s="81">
        <v>0.05</v>
      </c>
      <c r="G99" s="23" t="s">
        <v>446</v>
      </c>
      <c r="H99" s="6" t="s">
        <v>446</v>
      </c>
      <c r="I99" s="6" t="s">
        <v>446</v>
      </c>
      <c r="J99" s="6"/>
      <c r="K99" s="6"/>
      <c r="L99" s="6"/>
      <c r="M99" s="6"/>
      <c r="N99" s="6"/>
      <c r="O99" s="6"/>
      <c r="P99" s="6"/>
      <c r="Q99" s="6"/>
      <c r="R99" s="6"/>
      <c r="S99" s="6"/>
      <c r="T99" s="6"/>
      <c r="U99" s="6"/>
      <c r="V99" s="6"/>
      <c r="W99" s="6"/>
      <c r="X99" s="6"/>
      <c r="Y99" s="6"/>
      <c r="Z99" s="6"/>
      <c r="AA99" s="6"/>
      <c r="AB99" s="6"/>
      <c r="AC99" s="6"/>
      <c r="AD99" s="6"/>
      <c r="AE99" s="6"/>
      <c r="AF99" s="7">
        <v>0</v>
      </c>
      <c r="AG99" s="7">
        <f t="shared" ref="AG99:AH99" si="91">IF(H99="US",1,0)</f>
        <v>0</v>
      </c>
      <c r="AH99" s="7">
        <f t="shared" si="91"/>
        <v>0</v>
      </c>
      <c r="AI99" s="7">
        <f t="shared" si="83"/>
        <v>0</v>
      </c>
      <c r="AJ99" s="7" t="str">
        <f t="shared" si="84"/>
        <v>0</v>
      </c>
      <c r="AK99" s="7" t="str">
        <f t="shared" si="85"/>
        <v>0</v>
      </c>
      <c r="AL99" s="7">
        <v>3</v>
      </c>
      <c r="AM99" s="7" t="str">
        <f t="shared" si="86"/>
        <v>0</v>
      </c>
      <c r="AN99" s="7" t="str">
        <f t="shared" si="87"/>
        <v>0</v>
      </c>
      <c r="AO99" s="7" t="str">
        <f t="shared" si="88"/>
        <v>0</v>
      </c>
      <c r="AP99" s="7">
        <f t="shared" si="89"/>
        <v>2.5</v>
      </c>
      <c r="AQ99" s="7">
        <f t="shared" si="90"/>
        <v>5.5</v>
      </c>
      <c r="AR99" s="10">
        <f>IF(AQ99&lt;AQ94,AR94+1,AR94)</f>
        <v>0</v>
      </c>
      <c r="AS99" s="10"/>
      <c r="AT99" s="152"/>
      <c r="AU99" s="82" t="s">
        <v>1757</v>
      </c>
    </row>
    <row r="100" spans="1:47" ht="15" customHeight="1">
      <c r="A100" s="28" t="s">
        <v>225</v>
      </c>
      <c r="B100" s="28" t="s">
        <v>226</v>
      </c>
      <c r="C100" s="28" t="s">
        <v>1116</v>
      </c>
      <c r="D100" s="28"/>
      <c r="E100" s="28"/>
      <c r="F100" s="81">
        <v>0.05</v>
      </c>
      <c r="G100" s="23" t="s">
        <v>446</v>
      </c>
      <c r="H100" s="6" t="s">
        <v>446</v>
      </c>
      <c r="I100" s="6" t="s">
        <v>446</v>
      </c>
      <c r="J100" s="6"/>
      <c r="K100" s="6"/>
      <c r="L100" s="6"/>
      <c r="M100" s="6"/>
      <c r="N100" s="6"/>
      <c r="O100" s="6"/>
      <c r="P100" s="6"/>
      <c r="Q100" s="6"/>
      <c r="R100" s="6"/>
      <c r="S100" s="6"/>
      <c r="T100" s="6"/>
      <c r="U100" s="6"/>
      <c r="V100" s="6"/>
      <c r="W100" s="6"/>
      <c r="X100" s="6"/>
      <c r="Y100" s="6"/>
      <c r="Z100" s="6"/>
      <c r="AA100" s="6"/>
      <c r="AB100" s="6"/>
      <c r="AC100" s="6"/>
      <c r="AD100" s="6"/>
      <c r="AE100" s="6"/>
      <c r="AF100" s="7">
        <v>0</v>
      </c>
      <c r="AG100" s="7">
        <f t="shared" ref="AG100:AH100" si="92">IF(H100="US",1,0)</f>
        <v>0</v>
      </c>
      <c r="AH100" s="7">
        <f t="shared" si="92"/>
        <v>0</v>
      </c>
      <c r="AI100" s="7">
        <f t="shared" si="83"/>
        <v>0</v>
      </c>
      <c r="AJ100" s="7" t="str">
        <f t="shared" si="84"/>
        <v>0</v>
      </c>
      <c r="AK100" s="7" t="str">
        <f t="shared" si="85"/>
        <v>0</v>
      </c>
      <c r="AL100" s="7">
        <v>3</v>
      </c>
      <c r="AM100" s="7" t="str">
        <f t="shared" si="86"/>
        <v>0</v>
      </c>
      <c r="AN100" s="7" t="str">
        <f t="shared" si="87"/>
        <v>0</v>
      </c>
      <c r="AO100" s="7" t="str">
        <f t="shared" si="88"/>
        <v>0</v>
      </c>
      <c r="AP100" s="7">
        <f t="shared" si="89"/>
        <v>2.5</v>
      </c>
      <c r="AQ100" s="7">
        <f t="shared" si="90"/>
        <v>5.5</v>
      </c>
      <c r="AR100" s="10">
        <f>IF(AQ100&lt;AQ99,AR99+1,AR99)</f>
        <v>0</v>
      </c>
      <c r="AS100" s="10"/>
      <c r="AT100" s="152"/>
      <c r="AU100" s="82" t="s">
        <v>1757</v>
      </c>
    </row>
    <row r="101" spans="1:47" ht="15" customHeight="1">
      <c r="A101" s="18" t="s">
        <v>225</v>
      </c>
      <c r="B101" s="18" t="s">
        <v>226</v>
      </c>
      <c r="C101" s="18" t="s">
        <v>425</v>
      </c>
      <c r="D101" s="18" t="s">
        <v>1821</v>
      </c>
      <c r="E101" s="18" t="s">
        <v>1818</v>
      </c>
      <c r="F101" s="17"/>
      <c r="G101" s="23"/>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7"/>
      <c r="AG101" s="7"/>
      <c r="AH101" s="7"/>
      <c r="AI101" s="7"/>
      <c r="AJ101" s="7"/>
      <c r="AK101" s="7"/>
      <c r="AL101" s="7"/>
      <c r="AM101" s="7"/>
      <c r="AN101" s="7"/>
      <c r="AO101" s="7"/>
      <c r="AP101" s="7"/>
      <c r="AQ101" s="7"/>
      <c r="AR101" s="10"/>
      <c r="AS101" s="10"/>
      <c r="AT101" s="152"/>
      <c r="AU101" s="80" t="s">
        <v>1038</v>
      </c>
    </row>
    <row r="102" spans="1:47" ht="15" customHeight="1">
      <c r="A102" s="18" t="s">
        <v>225</v>
      </c>
      <c r="B102" s="18" t="s">
        <v>226</v>
      </c>
      <c r="C102" s="18" t="s">
        <v>425</v>
      </c>
      <c r="D102" s="18" t="s">
        <v>1822</v>
      </c>
      <c r="E102" s="18" t="s">
        <v>1818</v>
      </c>
      <c r="F102" s="17"/>
      <c r="G102" s="23"/>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7"/>
      <c r="AG102" s="7"/>
      <c r="AH102" s="7"/>
      <c r="AI102" s="7"/>
      <c r="AJ102" s="7"/>
      <c r="AK102" s="7"/>
      <c r="AL102" s="7"/>
      <c r="AM102" s="7"/>
      <c r="AN102" s="7"/>
      <c r="AO102" s="7"/>
      <c r="AP102" s="7"/>
      <c r="AQ102" s="7"/>
      <c r="AR102" s="10"/>
      <c r="AS102" s="10"/>
      <c r="AT102" s="152"/>
      <c r="AU102" s="80" t="s">
        <v>1038</v>
      </c>
    </row>
    <row r="103" spans="1:47" ht="15" customHeight="1">
      <c r="A103" s="18" t="s">
        <v>225</v>
      </c>
      <c r="B103" s="18" t="s">
        <v>226</v>
      </c>
      <c r="C103" s="18" t="s">
        <v>425</v>
      </c>
      <c r="D103" s="18" t="s">
        <v>1823</v>
      </c>
      <c r="E103" s="18" t="s">
        <v>1824</v>
      </c>
      <c r="F103" s="17"/>
      <c r="G103" s="23"/>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7"/>
      <c r="AG103" s="7"/>
      <c r="AH103" s="7"/>
      <c r="AI103" s="7"/>
      <c r="AJ103" s="7"/>
      <c r="AK103" s="7"/>
      <c r="AL103" s="7"/>
      <c r="AM103" s="7"/>
      <c r="AN103" s="7"/>
      <c r="AO103" s="7"/>
      <c r="AP103" s="7"/>
      <c r="AQ103" s="7"/>
      <c r="AR103" s="10"/>
      <c r="AS103" s="10"/>
      <c r="AT103" s="152"/>
      <c r="AU103" s="80" t="s">
        <v>1038</v>
      </c>
    </row>
    <row r="104" spans="1:47" ht="15" customHeight="1">
      <c r="A104" s="6" t="s">
        <v>225</v>
      </c>
      <c r="B104" s="6" t="s">
        <v>226</v>
      </c>
      <c r="C104" s="6" t="s">
        <v>542</v>
      </c>
      <c r="D104" s="6"/>
      <c r="E104" s="6"/>
      <c r="F104" s="9">
        <v>0.05</v>
      </c>
      <c r="G104" s="23" t="s">
        <v>446</v>
      </c>
      <c r="H104" s="6" t="s">
        <v>446</v>
      </c>
      <c r="I104" s="6" t="s">
        <v>446</v>
      </c>
      <c r="J104" s="6"/>
      <c r="K104" s="6"/>
      <c r="L104" s="6"/>
      <c r="M104" s="6"/>
      <c r="N104" s="6"/>
      <c r="O104" s="6"/>
      <c r="P104" s="6"/>
      <c r="Q104" s="6"/>
      <c r="R104" s="6"/>
      <c r="S104" s="6"/>
      <c r="T104" s="6"/>
      <c r="U104" s="6"/>
      <c r="V104" s="6"/>
      <c r="W104" s="6"/>
      <c r="X104" s="6"/>
      <c r="Y104" s="6"/>
      <c r="Z104" s="6"/>
      <c r="AA104" s="6"/>
      <c r="AB104" s="6"/>
      <c r="AC104" s="6"/>
      <c r="AD104" s="6"/>
      <c r="AE104" s="6"/>
      <c r="AF104" s="7">
        <v>0</v>
      </c>
      <c r="AG104" s="7">
        <f t="shared" ref="AG104:AH104" si="93">IF(H104="US",1,0)</f>
        <v>0</v>
      </c>
      <c r="AH104" s="7">
        <f t="shared" si="93"/>
        <v>0</v>
      </c>
      <c r="AI104" s="7">
        <f t="shared" ref="AI104:AI105" si="94">IF(G104="US",1,0)</f>
        <v>0</v>
      </c>
      <c r="AJ104" s="7" t="str">
        <f t="shared" ref="AJ104:AJ105" si="95">IF(AF104=0,"0",IF(AF104=0.5,"3","6"))</f>
        <v>0</v>
      </c>
      <c r="AK104" s="7" t="str">
        <f t="shared" ref="AK104:AK105" si="96">IF(AI104=1,"6","0")</f>
        <v>0</v>
      </c>
      <c r="AL104" s="7" t="str">
        <f t="shared" ref="AL104:AL105" si="97">IF(AF104=0,"1",IF(AF104=0.5,"3","6"))</f>
        <v>1</v>
      </c>
      <c r="AM104" s="7" t="str">
        <f t="shared" ref="AM104:AM105" si="98">IF(AH104=1,"7","0")</f>
        <v>0</v>
      </c>
      <c r="AN104" s="7" t="str">
        <f t="shared" ref="AN104:AN105" si="99">IF(AI104=1,"11","0")</f>
        <v>0</v>
      </c>
      <c r="AO104" s="7" t="str">
        <f t="shared" ref="AO104:AO105" si="100">IF(AG104=1,"14","0")</f>
        <v>0</v>
      </c>
      <c r="AP104" s="7">
        <f t="shared" ref="AP104:AP105" si="101">(0.5*F104)*100</f>
        <v>2.5</v>
      </c>
      <c r="AQ104" s="7">
        <f t="shared" ref="AQ104:AQ105" si="102">SUM(AJ104+AK104+AL104+AM104+AN104+AO104+AP104)</f>
        <v>3.5</v>
      </c>
      <c r="AR104" s="10">
        <f>IF(AQ104&lt;AQ103,AR103+1,AR103)</f>
        <v>0</v>
      </c>
      <c r="AS104" s="10"/>
      <c r="AT104" s="152"/>
      <c r="AU104" t="s">
        <v>1813</v>
      </c>
    </row>
    <row r="105" spans="1:47" ht="15" customHeight="1">
      <c r="A105" s="18" t="s">
        <v>225</v>
      </c>
      <c r="B105" s="18" t="s">
        <v>226</v>
      </c>
      <c r="C105" s="18" t="s">
        <v>426</v>
      </c>
      <c r="D105" s="18" t="s">
        <v>1825</v>
      </c>
      <c r="E105" s="18"/>
      <c r="F105" s="17">
        <v>0.05</v>
      </c>
      <c r="G105" s="23" t="s">
        <v>446</v>
      </c>
      <c r="H105" s="6" t="s">
        <v>446</v>
      </c>
      <c r="I105" s="6" t="s">
        <v>446</v>
      </c>
      <c r="J105" s="6"/>
      <c r="K105" s="6"/>
      <c r="L105" s="6"/>
      <c r="M105" s="6"/>
      <c r="N105" s="6"/>
      <c r="O105" s="6"/>
      <c r="P105" s="6"/>
      <c r="Q105" s="6"/>
      <c r="R105" s="6"/>
      <c r="S105" s="6"/>
      <c r="T105" s="6"/>
      <c r="U105" s="6"/>
      <c r="V105" s="6"/>
      <c r="W105" s="6"/>
      <c r="X105" s="6"/>
      <c r="Y105" s="6"/>
      <c r="Z105" s="6"/>
      <c r="AA105" s="6"/>
      <c r="AB105" s="6"/>
      <c r="AC105" s="6"/>
      <c r="AD105" s="6"/>
      <c r="AE105" s="6"/>
      <c r="AF105" s="7">
        <v>0</v>
      </c>
      <c r="AG105" s="7">
        <f t="shared" ref="AG105:AH105" si="103">IF(H105="US",1,0)</f>
        <v>0</v>
      </c>
      <c r="AH105" s="7">
        <f t="shared" si="103"/>
        <v>0</v>
      </c>
      <c r="AI105" s="7">
        <f t="shared" si="94"/>
        <v>0</v>
      </c>
      <c r="AJ105" s="7" t="str">
        <f t="shared" si="95"/>
        <v>0</v>
      </c>
      <c r="AK105" s="7" t="str">
        <f t="shared" si="96"/>
        <v>0</v>
      </c>
      <c r="AL105" s="7" t="str">
        <f t="shared" si="97"/>
        <v>1</v>
      </c>
      <c r="AM105" s="7" t="str">
        <f t="shared" si="98"/>
        <v>0</v>
      </c>
      <c r="AN105" s="7" t="str">
        <f t="shared" si="99"/>
        <v>0</v>
      </c>
      <c r="AO105" s="7" t="str">
        <f t="shared" si="100"/>
        <v>0</v>
      </c>
      <c r="AP105" s="7">
        <f t="shared" si="101"/>
        <v>2.5</v>
      </c>
      <c r="AQ105" s="7">
        <f t="shared" si="102"/>
        <v>3.5</v>
      </c>
      <c r="AR105" s="10">
        <f>IF(AQ105&lt;AQ101,AR101+1,AR101)</f>
        <v>0</v>
      </c>
      <c r="AS105" s="10"/>
      <c r="AT105" s="152"/>
      <c r="AU105" s="80" t="s">
        <v>1038</v>
      </c>
    </row>
    <row r="106" spans="1:47" ht="15" customHeight="1">
      <c r="A106" s="18" t="s">
        <v>225</v>
      </c>
      <c r="B106" s="18" t="s">
        <v>226</v>
      </c>
      <c r="C106" s="18" t="s">
        <v>426</v>
      </c>
      <c r="D106" s="18" t="s">
        <v>1806</v>
      </c>
      <c r="E106" s="18"/>
      <c r="F106" s="17"/>
      <c r="G106" s="23"/>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7"/>
      <c r="AG106" s="7"/>
      <c r="AH106" s="7"/>
      <c r="AI106" s="7"/>
      <c r="AJ106" s="7"/>
      <c r="AK106" s="7"/>
      <c r="AL106" s="7"/>
      <c r="AM106" s="7"/>
      <c r="AN106" s="7"/>
      <c r="AO106" s="7"/>
      <c r="AP106" s="7"/>
      <c r="AQ106" s="7"/>
      <c r="AR106" s="10"/>
      <c r="AS106" s="10"/>
      <c r="AT106" s="152"/>
      <c r="AU106" s="80" t="s">
        <v>1038</v>
      </c>
    </row>
    <row r="107" spans="1:47" ht="15" customHeight="1">
      <c r="A107" s="28" t="s">
        <v>225</v>
      </c>
      <c r="B107" s="28" t="s">
        <v>226</v>
      </c>
      <c r="C107" s="28" t="s">
        <v>1826</v>
      </c>
      <c r="D107" s="28"/>
      <c r="E107" s="28"/>
      <c r="F107" s="81">
        <v>0.05</v>
      </c>
      <c r="G107" s="23" t="s">
        <v>445</v>
      </c>
      <c r="H107" s="6" t="s">
        <v>446</v>
      </c>
      <c r="I107" s="6" t="s">
        <v>538</v>
      </c>
      <c r="J107" s="6"/>
      <c r="K107" s="6"/>
      <c r="L107" s="6"/>
      <c r="M107" s="6"/>
      <c r="N107" s="6"/>
      <c r="O107" s="6"/>
      <c r="P107" s="6"/>
      <c r="Q107" s="6"/>
      <c r="R107" s="6"/>
      <c r="S107" s="6"/>
      <c r="T107" s="6"/>
      <c r="U107" s="6"/>
      <c r="V107" s="6"/>
      <c r="W107" s="6"/>
      <c r="X107" s="6"/>
      <c r="Y107" s="6"/>
      <c r="Z107" s="6"/>
      <c r="AA107" s="6"/>
      <c r="AB107" s="6"/>
      <c r="AC107" s="6"/>
      <c r="AD107" s="6"/>
      <c r="AE107" s="6"/>
      <c r="AF107" s="7">
        <v>0</v>
      </c>
      <c r="AG107" s="7">
        <f t="shared" ref="AG107:AH107" si="104">IF(H107="US",1,0)</f>
        <v>0</v>
      </c>
      <c r="AH107" s="7">
        <f t="shared" si="104"/>
        <v>0</v>
      </c>
      <c r="AI107" s="7">
        <f t="shared" ref="AI107:AI117" si="105">IF(G107="US",1,0)</f>
        <v>0</v>
      </c>
      <c r="AJ107" s="7" t="str">
        <f t="shared" ref="AJ107:AJ117" si="106">IF(AF107=0,"0",IF(AF107=0.5,"3","6"))</f>
        <v>0</v>
      </c>
      <c r="AK107" s="7" t="str">
        <f t="shared" ref="AK107:AK117" si="107">IF(AI107=1,"6","0")</f>
        <v>0</v>
      </c>
      <c r="AL107" s="7" t="str">
        <f t="shared" ref="AL107:AL114" si="108">IF(AF107=0,"1",IF(AF107=0.5,"3","6"))</f>
        <v>1</v>
      </c>
      <c r="AM107" s="7" t="str">
        <f t="shared" ref="AM107:AM117" si="109">IF(AH107=1,"7","0")</f>
        <v>0</v>
      </c>
      <c r="AN107" s="7" t="str">
        <f t="shared" ref="AN107:AN117" si="110">IF(AI107=1,"11","0")</f>
        <v>0</v>
      </c>
      <c r="AO107" s="7" t="str">
        <f t="shared" ref="AO107:AO117" si="111">IF(AG107=1,"14","0")</f>
        <v>0</v>
      </c>
      <c r="AP107" s="7">
        <f t="shared" ref="AP107:AP117" si="112">(0.5*F107)*100</f>
        <v>2.5</v>
      </c>
      <c r="AQ107" s="7">
        <f t="shared" ref="AQ107:AQ117" si="113">SUM(AJ107+AK107+AL107+AM107+AN107+AO107+AP107)</f>
        <v>3.5</v>
      </c>
      <c r="AR107" s="10" t="e">
        <f>IF(AQ107&lt;#REF!,#REF!+1,#REF!)</f>
        <v>#REF!</v>
      </c>
      <c r="AS107" s="10"/>
      <c r="AT107" s="152"/>
      <c r="AU107" s="82" t="s">
        <v>1757</v>
      </c>
    </row>
    <row r="108" spans="1:47" ht="15" customHeight="1">
      <c r="A108" s="28" t="s">
        <v>225</v>
      </c>
      <c r="B108" s="28" t="s">
        <v>226</v>
      </c>
      <c r="C108" s="28" t="s">
        <v>1827</v>
      </c>
      <c r="D108" s="28"/>
      <c r="E108" s="28"/>
      <c r="F108" s="81">
        <v>0.05</v>
      </c>
      <c r="G108" s="23" t="s">
        <v>445</v>
      </c>
      <c r="H108" s="6" t="s">
        <v>446</v>
      </c>
      <c r="I108" s="6" t="s">
        <v>446</v>
      </c>
      <c r="J108" s="6"/>
      <c r="K108" s="6"/>
      <c r="L108" s="6"/>
      <c r="M108" s="6"/>
      <c r="N108" s="6"/>
      <c r="O108" s="6"/>
      <c r="P108" s="6"/>
      <c r="Q108" s="6"/>
      <c r="R108" s="6"/>
      <c r="S108" s="6"/>
      <c r="T108" s="6"/>
      <c r="U108" s="6"/>
      <c r="V108" s="6"/>
      <c r="W108" s="6"/>
      <c r="X108" s="6"/>
      <c r="Y108" s="6"/>
      <c r="Z108" s="6"/>
      <c r="AA108" s="6"/>
      <c r="AB108" s="6"/>
      <c r="AC108" s="6"/>
      <c r="AD108" s="6"/>
      <c r="AE108" s="6"/>
      <c r="AF108" s="7">
        <v>0</v>
      </c>
      <c r="AG108" s="7">
        <f t="shared" ref="AG108:AH108" si="114">IF(H108="US",1,0)</f>
        <v>0</v>
      </c>
      <c r="AH108" s="7">
        <f t="shared" si="114"/>
        <v>0</v>
      </c>
      <c r="AI108" s="7">
        <f t="shared" si="105"/>
        <v>0</v>
      </c>
      <c r="AJ108" s="7" t="str">
        <f t="shared" si="106"/>
        <v>0</v>
      </c>
      <c r="AK108" s="7" t="str">
        <f t="shared" si="107"/>
        <v>0</v>
      </c>
      <c r="AL108" s="7" t="str">
        <f t="shared" si="108"/>
        <v>1</v>
      </c>
      <c r="AM108" s="7" t="str">
        <f t="shared" si="109"/>
        <v>0</v>
      </c>
      <c r="AN108" s="7" t="str">
        <f t="shared" si="110"/>
        <v>0</v>
      </c>
      <c r="AO108" s="7" t="str">
        <f t="shared" si="111"/>
        <v>0</v>
      </c>
      <c r="AP108" s="7">
        <f t="shared" si="112"/>
        <v>2.5</v>
      </c>
      <c r="AQ108" s="7">
        <f t="shared" si="113"/>
        <v>3.5</v>
      </c>
      <c r="AR108" s="10" t="e">
        <f t="shared" ref="AR108:AR117" si="115">IF(AQ108&lt;AQ107,AR107+1,AR107)</f>
        <v>#REF!</v>
      </c>
      <c r="AS108" s="10"/>
      <c r="AT108" s="152"/>
      <c r="AU108" s="82" t="s">
        <v>1757</v>
      </c>
    </row>
    <row r="109" spans="1:47" ht="15" customHeight="1">
      <c r="A109" s="28" t="s">
        <v>225</v>
      </c>
      <c r="B109" s="28" t="s">
        <v>226</v>
      </c>
      <c r="C109" s="28" t="s">
        <v>1828</v>
      </c>
      <c r="D109" s="28"/>
      <c r="E109" s="28"/>
      <c r="F109" s="81">
        <v>0.05</v>
      </c>
      <c r="G109" s="23" t="s">
        <v>539</v>
      </c>
      <c r="H109" s="6" t="s">
        <v>446</v>
      </c>
      <c r="I109" s="6" t="s">
        <v>538</v>
      </c>
      <c r="J109" s="6"/>
      <c r="K109" s="6"/>
      <c r="L109" s="6"/>
      <c r="M109" s="6"/>
      <c r="N109" s="6"/>
      <c r="O109" s="6"/>
      <c r="P109" s="6"/>
      <c r="Q109" s="6"/>
      <c r="R109" s="6"/>
      <c r="S109" s="6"/>
      <c r="T109" s="6"/>
      <c r="U109" s="6"/>
      <c r="V109" s="6"/>
      <c r="W109" s="6"/>
      <c r="X109" s="6"/>
      <c r="Y109" s="6"/>
      <c r="Z109" s="6"/>
      <c r="AA109" s="6"/>
      <c r="AB109" s="6"/>
      <c r="AC109" s="6"/>
      <c r="AD109" s="6"/>
      <c r="AE109" s="6"/>
      <c r="AF109" s="7">
        <v>0.5</v>
      </c>
      <c r="AG109" s="7">
        <f t="shared" ref="AG109:AH109" si="116">IF(H109="US",1,0)</f>
        <v>0</v>
      </c>
      <c r="AH109" s="7">
        <f t="shared" si="116"/>
        <v>0</v>
      </c>
      <c r="AI109" s="7">
        <f t="shared" si="105"/>
        <v>0</v>
      </c>
      <c r="AJ109" s="7" t="str">
        <f t="shared" si="106"/>
        <v>3</v>
      </c>
      <c r="AK109" s="7" t="str">
        <f t="shared" si="107"/>
        <v>0</v>
      </c>
      <c r="AL109" s="7" t="str">
        <f t="shared" si="108"/>
        <v>3</v>
      </c>
      <c r="AM109" s="7" t="str">
        <f t="shared" si="109"/>
        <v>0</v>
      </c>
      <c r="AN109" s="7" t="str">
        <f t="shared" si="110"/>
        <v>0</v>
      </c>
      <c r="AO109" s="7" t="str">
        <f t="shared" si="111"/>
        <v>0</v>
      </c>
      <c r="AP109" s="7">
        <f t="shared" si="112"/>
        <v>2.5</v>
      </c>
      <c r="AQ109" s="7">
        <f t="shared" si="113"/>
        <v>8.5</v>
      </c>
      <c r="AR109" s="10" t="e">
        <f t="shared" si="115"/>
        <v>#REF!</v>
      </c>
      <c r="AS109" s="10"/>
      <c r="AT109" s="152"/>
      <c r="AU109" s="82" t="s">
        <v>1757</v>
      </c>
    </row>
    <row r="110" spans="1:47" ht="15" customHeight="1">
      <c r="A110" s="28" t="s">
        <v>225</v>
      </c>
      <c r="B110" s="28" t="s">
        <v>226</v>
      </c>
      <c r="C110" s="28" t="s">
        <v>1829</v>
      </c>
      <c r="D110" s="28"/>
      <c r="E110" s="28"/>
      <c r="F110" s="81">
        <v>0.05</v>
      </c>
      <c r="G110" s="23" t="s">
        <v>539</v>
      </c>
      <c r="H110" s="6" t="s">
        <v>446</v>
      </c>
      <c r="I110" s="6" t="s">
        <v>446</v>
      </c>
      <c r="J110" s="6"/>
      <c r="K110" s="6"/>
      <c r="L110" s="6"/>
      <c r="M110" s="6"/>
      <c r="N110" s="6"/>
      <c r="O110" s="6"/>
      <c r="P110" s="6"/>
      <c r="Q110" s="6"/>
      <c r="R110" s="6"/>
      <c r="S110" s="6"/>
      <c r="T110" s="6"/>
      <c r="U110" s="6"/>
      <c r="V110" s="6"/>
      <c r="W110" s="6"/>
      <c r="X110" s="6"/>
      <c r="Y110" s="6"/>
      <c r="Z110" s="6"/>
      <c r="AA110" s="6"/>
      <c r="AB110" s="6"/>
      <c r="AC110" s="6"/>
      <c r="AD110" s="6"/>
      <c r="AE110" s="6"/>
      <c r="AF110" s="7">
        <v>0.5</v>
      </c>
      <c r="AG110" s="7">
        <f t="shared" ref="AG110:AH110" si="117">IF(H110="US",1,0)</f>
        <v>0</v>
      </c>
      <c r="AH110" s="7">
        <f t="shared" si="117"/>
        <v>0</v>
      </c>
      <c r="AI110" s="7">
        <f t="shared" si="105"/>
        <v>0</v>
      </c>
      <c r="AJ110" s="7" t="str">
        <f t="shared" si="106"/>
        <v>3</v>
      </c>
      <c r="AK110" s="7" t="str">
        <f t="shared" si="107"/>
        <v>0</v>
      </c>
      <c r="AL110" s="7" t="str">
        <f t="shared" si="108"/>
        <v>3</v>
      </c>
      <c r="AM110" s="7" t="str">
        <f t="shared" si="109"/>
        <v>0</v>
      </c>
      <c r="AN110" s="7" t="str">
        <f t="shared" si="110"/>
        <v>0</v>
      </c>
      <c r="AO110" s="7" t="str">
        <f t="shared" si="111"/>
        <v>0</v>
      </c>
      <c r="AP110" s="7">
        <f t="shared" si="112"/>
        <v>2.5</v>
      </c>
      <c r="AQ110" s="7">
        <f t="shared" si="113"/>
        <v>8.5</v>
      </c>
      <c r="AR110" s="10" t="e">
        <f t="shared" si="115"/>
        <v>#REF!</v>
      </c>
      <c r="AS110" s="10"/>
      <c r="AT110" s="152"/>
      <c r="AU110" s="82" t="s">
        <v>1757</v>
      </c>
    </row>
    <row r="111" spans="1:47" ht="15" customHeight="1">
      <c r="A111" s="28" t="s">
        <v>225</v>
      </c>
      <c r="B111" s="28" t="s">
        <v>226</v>
      </c>
      <c r="C111" s="28" t="s">
        <v>1830</v>
      </c>
      <c r="D111" s="28"/>
      <c r="E111" s="28"/>
      <c r="F111" s="81">
        <v>0.05</v>
      </c>
      <c r="G111" s="23" t="s">
        <v>539</v>
      </c>
      <c r="H111" s="6" t="s">
        <v>446</v>
      </c>
      <c r="I111" s="6" t="s">
        <v>538</v>
      </c>
      <c r="J111" s="6"/>
      <c r="K111" s="6"/>
      <c r="L111" s="6"/>
      <c r="M111" s="6"/>
      <c r="N111" s="6"/>
      <c r="O111" s="6"/>
      <c r="P111" s="6"/>
      <c r="Q111" s="6"/>
      <c r="R111" s="6"/>
      <c r="S111" s="6"/>
      <c r="T111" s="6"/>
      <c r="U111" s="6"/>
      <c r="V111" s="6"/>
      <c r="W111" s="6"/>
      <c r="X111" s="6"/>
      <c r="Y111" s="6"/>
      <c r="Z111" s="6"/>
      <c r="AA111" s="6"/>
      <c r="AB111" s="6"/>
      <c r="AC111" s="6"/>
      <c r="AD111" s="6"/>
      <c r="AE111" s="6"/>
      <c r="AF111" s="7">
        <v>0.5</v>
      </c>
      <c r="AG111" s="7">
        <f t="shared" ref="AG111:AH111" si="118">IF(H111="US",1,0)</f>
        <v>0</v>
      </c>
      <c r="AH111" s="7">
        <f t="shared" si="118"/>
        <v>0</v>
      </c>
      <c r="AI111" s="7">
        <f t="shared" si="105"/>
        <v>0</v>
      </c>
      <c r="AJ111" s="7" t="str">
        <f t="shared" si="106"/>
        <v>3</v>
      </c>
      <c r="AK111" s="7" t="str">
        <f t="shared" si="107"/>
        <v>0</v>
      </c>
      <c r="AL111" s="7" t="str">
        <f t="shared" si="108"/>
        <v>3</v>
      </c>
      <c r="AM111" s="7" t="str">
        <f t="shared" si="109"/>
        <v>0</v>
      </c>
      <c r="AN111" s="7" t="str">
        <f t="shared" si="110"/>
        <v>0</v>
      </c>
      <c r="AO111" s="7" t="str">
        <f t="shared" si="111"/>
        <v>0</v>
      </c>
      <c r="AP111" s="7">
        <f t="shared" si="112"/>
        <v>2.5</v>
      </c>
      <c r="AQ111" s="7">
        <f t="shared" si="113"/>
        <v>8.5</v>
      </c>
      <c r="AR111" s="10" t="e">
        <f t="shared" si="115"/>
        <v>#REF!</v>
      </c>
      <c r="AS111" s="10"/>
      <c r="AT111" s="152"/>
      <c r="AU111" s="82" t="s">
        <v>1757</v>
      </c>
    </row>
    <row r="112" spans="1:47" ht="15" customHeight="1">
      <c r="A112" s="28" t="s">
        <v>225</v>
      </c>
      <c r="B112" s="28" t="s">
        <v>226</v>
      </c>
      <c r="C112" s="28" t="s">
        <v>1831</v>
      </c>
      <c r="D112" s="28"/>
      <c r="E112" s="28"/>
      <c r="F112" s="81">
        <v>0.05</v>
      </c>
      <c r="G112" s="23" t="s">
        <v>539</v>
      </c>
      <c r="H112" s="6" t="s">
        <v>446</v>
      </c>
      <c r="I112" s="6" t="s">
        <v>446</v>
      </c>
      <c r="J112" s="6"/>
      <c r="K112" s="6"/>
      <c r="L112" s="6"/>
      <c r="M112" s="6"/>
      <c r="N112" s="6"/>
      <c r="O112" s="6"/>
      <c r="P112" s="6"/>
      <c r="Q112" s="6"/>
      <c r="R112" s="6"/>
      <c r="S112" s="6"/>
      <c r="T112" s="6"/>
      <c r="U112" s="6"/>
      <c r="V112" s="6"/>
      <c r="W112" s="6"/>
      <c r="X112" s="6"/>
      <c r="Y112" s="6"/>
      <c r="Z112" s="6"/>
      <c r="AA112" s="6"/>
      <c r="AB112" s="6"/>
      <c r="AC112" s="6"/>
      <c r="AD112" s="6"/>
      <c r="AE112" s="6"/>
      <c r="AF112" s="7">
        <v>0.5</v>
      </c>
      <c r="AG112" s="7">
        <f t="shared" ref="AG112:AH112" si="119">IF(H112="US",1,0)</f>
        <v>0</v>
      </c>
      <c r="AH112" s="7">
        <f t="shared" si="119"/>
        <v>0</v>
      </c>
      <c r="AI112" s="7">
        <f t="shared" si="105"/>
        <v>0</v>
      </c>
      <c r="AJ112" s="7" t="str">
        <f t="shared" si="106"/>
        <v>3</v>
      </c>
      <c r="AK112" s="7" t="str">
        <f t="shared" si="107"/>
        <v>0</v>
      </c>
      <c r="AL112" s="7" t="str">
        <f t="shared" si="108"/>
        <v>3</v>
      </c>
      <c r="AM112" s="7" t="str">
        <f t="shared" si="109"/>
        <v>0</v>
      </c>
      <c r="AN112" s="7" t="str">
        <f t="shared" si="110"/>
        <v>0</v>
      </c>
      <c r="AO112" s="7" t="str">
        <f t="shared" si="111"/>
        <v>0</v>
      </c>
      <c r="AP112" s="7">
        <f t="shared" si="112"/>
        <v>2.5</v>
      </c>
      <c r="AQ112" s="7">
        <f t="shared" si="113"/>
        <v>8.5</v>
      </c>
      <c r="AR112" s="10" t="e">
        <f t="shared" si="115"/>
        <v>#REF!</v>
      </c>
      <c r="AS112" s="10"/>
      <c r="AT112" s="152"/>
      <c r="AU112" s="82" t="s">
        <v>1757</v>
      </c>
    </row>
    <row r="113" spans="1:50" ht="15" customHeight="1">
      <c r="A113" s="28" t="s">
        <v>225</v>
      </c>
      <c r="B113" s="28" t="s">
        <v>226</v>
      </c>
      <c r="C113" s="28" t="s">
        <v>1832</v>
      </c>
      <c r="D113" s="28"/>
      <c r="E113" s="28"/>
      <c r="F113" s="81">
        <v>0.05</v>
      </c>
      <c r="G113" s="23" t="s">
        <v>445</v>
      </c>
      <c r="H113" s="6" t="s">
        <v>446</v>
      </c>
      <c r="I113" s="6" t="s">
        <v>538</v>
      </c>
      <c r="J113" s="6"/>
      <c r="K113" s="6"/>
      <c r="L113" s="6"/>
      <c r="M113" s="6"/>
      <c r="N113" s="6"/>
      <c r="O113" s="6"/>
      <c r="P113" s="6"/>
      <c r="Q113" s="6"/>
      <c r="R113" s="6"/>
      <c r="S113" s="6"/>
      <c r="T113" s="6"/>
      <c r="U113" s="6"/>
      <c r="V113" s="6"/>
      <c r="W113" s="6"/>
      <c r="X113" s="6"/>
      <c r="Y113" s="6"/>
      <c r="Z113" s="6"/>
      <c r="AA113" s="6"/>
      <c r="AB113" s="6"/>
      <c r="AC113" s="6"/>
      <c r="AD113" s="6"/>
      <c r="AE113" s="6"/>
      <c r="AF113" s="7">
        <v>0</v>
      </c>
      <c r="AG113" s="7">
        <f t="shared" ref="AG113:AH113" si="120">IF(H113="US",1,0)</f>
        <v>0</v>
      </c>
      <c r="AH113" s="7">
        <f t="shared" si="120"/>
        <v>0</v>
      </c>
      <c r="AI113" s="7">
        <f t="shared" si="105"/>
        <v>0</v>
      </c>
      <c r="AJ113" s="7" t="str">
        <f t="shared" si="106"/>
        <v>0</v>
      </c>
      <c r="AK113" s="7" t="str">
        <f t="shared" si="107"/>
        <v>0</v>
      </c>
      <c r="AL113" s="7" t="str">
        <f t="shared" si="108"/>
        <v>1</v>
      </c>
      <c r="AM113" s="7" t="str">
        <f t="shared" si="109"/>
        <v>0</v>
      </c>
      <c r="AN113" s="7" t="str">
        <f t="shared" si="110"/>
        <v>0</v>
      </c>
      <c r="AO113" s="7" t="str">
        <f t="shared" si="111"/>
        <v>0</v>
      </c>
      <c r="AP113" s="7">
        <f t="shared" si="112"/>
        <v>2.5</v>
      </c>
      <c r="AQ113" s="7">
        <f t="shared" si="113"/>
        <v>3.5</v>
      </c>
      <c r="AR113" s="10" t="e">
        <f t="shared" si="115"/>
        <v>#REF!</v>
      </c>
      <c r="AS113" s="10"/>
      <c r="AT113" s="152"/>
      <c r="AU113" s="82" t="s">
        <v>1757</v>
      </c>
    </row>
    <row r="114" spans="1:50" ht="15" customHeight="1">
      <c r="A114" s="28" t="s">
        <v>225</v>
      </c>
      <c r="B114" s="28" t="s">
        <v>226</v>
      </c>
      <c r="C114" s="28" t="s">
        <v>1833</v>
      </c>
      <c r="D114" s="28"/>
      <c r="E114" s="28"/>
      <c r="F114" s="81">
        <v>0.05</v>
      </c>
      <c r="G114" s="23" t="s">
        <v>445</v>
      </c>
      <c r="H114" s="6" t="s">
        <v>446</v>
      </c>
      <c r="I114" s="6" t="s">
        <v>446</v>
      </c>
      <c r="J114" s="6"/>
      <c r="K114" s="6"/>
      <c r="L114" s="6"/>
      <c r="M114" s="6"/>
      <c r="N114" s="6"/>
      <c r="O114" s="6"/>
      <c r="P114" s="6"/>
      <c r="Q114" s="6"/>
      <c r="R114" s="6"/>
      <c r="S114" s="6"/>
      <c r="T114" s="6"/>
      <c r="U114" s="6"/>
      <c r="V114" s="6"/>
      <c r="W114" s="6"/>
      <c r="X114" s="6"/>
      <c r="Y114" s="6"/>
      <c r="Z114" s="6"/>
      <c r="AA114" s="6"/>
      <c r="AB114" s="6"/>
      <c r="AC114" s="6"/>
      <c r="AD114" s="6"/>
      <c r="AE114" s="6"/>
      <c r="AF114" s="7">
        <v>0</v>
      </c>
      <c r="AG114" s="7">
        <f t="shared" ref="AG114:AH114" si="121">IF(H114="US",1,0)</f>
        <v>0</v>
      </c>
      <c r="AH114" s="7">
        <f t="shared" si="121"/>
        <v>0</v>
      </c>
      <c r="AI114" s="7">
        <f t="shared" si="105"/>
        <v>0</v>
      </c>
      <c r="AJ114" s="7" t="str">
        <f t="shared" si="106"/>
        <v>0</v>
      </c>
      <c r="AK114" s="7" t="str">
        <f t="shared" si="107"/>
        <v>0</v>
      </c>
      <c r="AL114" s="7" t="str">
        <f t="shared" si="108"/>
        <v>1</v>
      </c>
      <c r="AM114" s="7" t="str">
        <f t="shared" si="109"/>
        <v>0</v>
      </c>
      <c r="AN114" s="7" t="str">
        <f t="shared" si="110"/>
        <v>0</v>
      </c>
      <c r="AO114" s="7" t="str">
        <f t="shared" si="111"/>
        <v>0</v>
      </c>
      <c r="AP114" s="7">
        <f t="shared" si="112"/>
        <v>2.5</v>
      </c>
      <c r="AQ114" s="7">
        <f t="shared" si="113"/>
        <v>3.5</v>
      </c>
      <c r="AR114" s="10" t="e">
        <f t="shared" si="115"/>
        <v>#REF!</v>
      </c>
      <c r="AS114" s="10"/>
      <c r="AT114" s="152"/>
      <c r="AU114" s="82" t="s">
        <v>1757</v>
      </c>
    </row>
    <row r="115" spans="1:50" ht="15" customHeight="1">
      <c r="A115" s="28" t="s">
        <v>225</v>
      </c>
      <c r="B115" s="28" t="s">
        <v>226</v>
      </c>
      <c r="C115" s="28" t="s">
        <v>1834</v>
      </c>
      <c r="D115" s="28"/>
      <c r="E115" s="28"/>
      <c r="F115" s="81">
        <v>0.05</v>
      </c>
      <c r="G115" s="23" t="s">
        <v>445</v>
      </c>
      <c r="H115" s="6" t="s">
        <v>446</v>
      </c>
      <c r="I115" s="6" t="s">
        <v>538</v>
      </c>
      <c r="J115" s="6"/>
      <c r="K115" s="6"/>
      <c r="L115" s="6"/>
      <c r="M115" s="6"/>
      <c r="N115" s="6"/>
      <c r="O115" s="6"/>
      <c r="P115" s="6"/>
      <c r="Q115" s="6"/>
      <c r="R115" s="6"/>
      <c r="S115" s="6"/>
      <c r="T115" s="6"/>
      <c r="U115" s="6"/>
      <c r="V115" s="6"/>
      <c r="W115" s="6"/>
      <c r="X115" s="6"/>
      <c r="Y115" s="6"/>
      <c r="Z115" s="6"/>
      <c r="AA115" s="6"/>
      <c r="AB115" s="6"/>
      <c r="AC115" s="6"/>
      <c r="AD115" s="6"/>
      <c r="AE115" s="6"/>
      <c r="AF115" s="7">
        <v>0</v>
      </c>
      <c r="AG115" s="7">
        <f t="shared" ref="AG115:AH115" si="122">IF(H115="US",1,0)</f>
        <v>0</v>
      </c>
      <c r="AH115" s="7">
        <f t="shared" si="122"/>
        <v>0</v>
      </c>
      <c r="AI115" s="7">
        <f t="shared" si="105"/>
        <v>0</v>
      </c>
      <c r="AJ115" s="7" t="str">
        <f t="shared" si="106"/>
        <v>0</v>
      </c>
      <c r="AK115" s="7" t="str">
        <f t="shared" si="107"/>
        <v>0</v>
      </c>
      <c r="AL115" s="7">
        <v>3</v>
      </c>
      <c r="AM115" s="7" t="str">
        <f t="shared" si="109"/>
        <v>0</v>
      </c>
      <c r="AN115" s="7" t="str">
        <f t="shared" si="110"/>
        <v>0</v>
      </c>
      <c r="AO115" s="7" t="str">
        <f t="shared" si="111"/>
        <v>0</v>
      </c>
      <c r="AP115" s="7">
        <f t="shared" si="112"/>
        <v>2.5</v>
      </c>
      <c r="AQ115" s="7">
        <f t="shared" si="113"/>
        <v>5.5</v>
      </c>
      <c r="AR115" s="10" t="e">
        <f t="shared" si="115"/>
        <v>#REF!</v>
      </c>
      <c r="AS115" s="10"/>
      <c r="AT115" s="152"/>
      <c r="AU115" s="82" t="s">
        <v>1757</v>
      </c>
    </row>
    <row r="116" spans="1:50" ht="15" customHeight="1">
      <c r="A116" s="28" t="s">
        <v>225</v>
      </c>
      <c r="B116" s="28" t="s">
        <v>226</v>
      </c>
      <c r="C116" s="28" t="s">
        <v>1835</v>
      </c>
      <c r="D116" s="28"/>
      <c r="E116" s="28"/>
      <c r="F116" s="81">
        <v>0.05</v>
      </c>
      <c r="G116" s="23" t="s">
        <v>445</v>
      </c>
      <c r="H116" s="6" t="s">
        <v>446</v>
      </c>
      <c r="I116" s="6" t="s">
        <v>446</v>
      </c>
      <c r="J116" s="6"/>
      <c r="K116" s="6"/>
      <c r="L116" s="6"/>
      <c r="M116" s="6"/>
      <c r="N116" s="6"/>
      <c r="O116" s="6"/>
      <c r="P116" s="6"/>
      <c r="Q116" s="6"/>
      <c r="R116" s="6"/>
      <c r="S116" s="6"/>
      <c r="T116" s="6"/>
      <c r="U116" s="6"/>
      <c r="V116" s="6"/>
      <c r="W116" s="6"/>
      <c r="X116" s="6"/>
      <c r="Y116" s="6"/>
      <c r="Z116" s="6"/>
      <c r="AA116" s="6"/>
      <c r="AB116" s="6"/>
      <c r="AC116" s="6"/>
      <c r="AD116" s="6"/>
      <c r="AE116" s="6"/>
      <c r="AF116" s="7">
        <v>0</v>
      </c>
      <c r="AG116" s="7">
        <f t="shared" ref="AG116:AH116" si="123">IF(H116="US",1,0)</f>
        <v>0</v>
      </c>
      <c r="AH116" s="7">
        <f t="shared" si="123"/>
        <v>0</v>
      </c>
      <c r="AI116" s="7">
        <f t="shared" si="105"/>
        <v>0</v>
      </c>
      <c r="AJ116" s="7" t="str">
        <f t="shared" si="106"/>
        <v>0</v>
      </c>
      <c r="AK116" s="7" t="str">
        <f t="shared" si="107"/>
        <v>0</v>
      </c>
      <c r="AL116" s="7" t="str">
        <f>IF(AF116=0,"1",IF(AF116=0.5,"3","6"))</f>
        <v>1</v>
      </c>
      <c r="AM116" s="7" t="str">
        <f t="shared" si="109"/>
        <v>0</v>
      </c>
      <c r="AN116" s="7" t="str">
        <f t="shared" si="110"/>
        <v>0</v>
      </c>
      <c r="AO116" s="7" t="str">
        <f t="shared" si="111"/>
        <v>0</v>
      </c>
      <c r="AP116" s="7">
        <f t="shared" si="112"/>
        <v>2.5</v>
      </c>
      <c r="AQ116" s="7">
        <f t="shared" si="113"/>
        <v>3.5</v>
      </c>
      <c r="AR116" s="10" t="e">
        <f t="shared" si="115"/>
        <v>#REF!</v>
      </c>
      <c r="AS116" s="10"/>
      <c r="AT116" s="152"/>
      <c r="AU116" s="82" t="s">
        <v>1757</v>
      </c>
    </row>
    <row r="117" spans="1:50" ht="15" customHeight="1">
      <c r="A117" s="28" t="s">
        <v>225</v>
      </c>
      <c r="B117" s="28" t="s">
        <v>226</v>
      </c>
      <c r="C117" s="28" t="s">
        <v>1107</v>
      </c>
      <c r="D117" s="28"/>
      <c r="E117" s="28"/>
      <c r="F117" s="81">
        <v>0.05</v>
      </c>
      <c r="G117" s="23" t="s">
        <v>446</v>
      </c>
      <c r="H117" s="6" t="s">
        <v>446</v>
      </c>
      <c r="I117" s="6" t="s">
        <v>446</v>
      </c>
      <c r="J117" s="6"/>
      <c r="K117" s="6"/>
      <c r="L117" s="6"/>
      <c r="M117" s="6"/>
      <c r="N117" s="6"/>
      <c r="O117" s="6"/>
      <c r="P117" s="6"/>
      <c r="Q117" s="6"/>
      <c r="R117" s="6"/>
      <c r="S117" s="6"/>
      <c r="T117" s="6"/>
      <c r="U117" s="6"/>
      <c r="V117" s="6"/>
      <c r="W117" s="6"/>
      <c r="X117" s="6"/>
      <c r="Y117" s="6"/>
      <c r="Z117" s="6"/>
      <c r="AA117" s="6"/>
      <c r="AB117" s="6"/>
      <c r="AC117" s="6"/>
      <c r="AD117" s="6"/>
      <c r="AE117" s="6"/>
      <c r="AF117" s="7">
        <v>0</v>
      </c>
      <c r="AG117" s="7">
        <f t="shared" ref="AG117:AH117" si="124">IF(H117="US",1,0)</f>
        <v>0</v>
      </c>
      <c r="AH117" s="7">
        <f t="shared" si="124"/>
        <v>0</v>
      </c>
      <c r="AI117" s="7">
        <f t="shared" si="105"/>
        <v>0</v>
      </c>
      <c r="AJ117" s="7" t="str">
        <f t="shared" si="106"/>
        <v>0</v>
      </c>
      <c r="AK117" s="7" t="str">
        <f t="shared" si="107"/>
        <v>0</v>
      </c>
      <c r="AL117" s="7">
        <v>3</v>
      </c>
      <c r="AM117" s="7" t="str">
        <f t="shared" si="109"/>
        <v>0</v>
      </c>
      <c r="AN117" s="7" t="str">
        <f t="shared" si="110"/>
        <v>0</v>
      </c>
      <c r="AO117" s="7" t="str">
        <f t="shared" si="111"/>
        <v>0</v>
      </c>
      <c r="AP117" s="7">
        <f t="shared" si="112"/>
        <v>2.5</v>
      </c>
      <c r="AQ117" s="7">
        <f t="shared" si="113"/>
        <v>5.5</v>
      </c>
      <c r="AR117" s="10" t="e">
        <f t="shared" si="115"/>
        <v>#REF!</v>
      </c>
      <c r="AS117" s="10"/>
      <c r="AT117" s="152"/>
      <c r="AU117" s="82" t="s">
        <v>1757</v>
      </c>
    </row>
    <row r="118" spans="1:50" ht="15" customHeight="1">
      <c r="A118" s="18" t="s">
        <v>225</v>
      </c>
      <c r="B118" s="18" t="s">
        <v>226</v>
      </c>
      <c r="C118" s="18" t="s">
        <v>1836</v>
      </c>
      <c r="D118" s="18"/>
      <c r="E118" s="18"/>
      <c r="F118" s="17"/>
      <c r="G118" s="23"/>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7"/>
      <c r="AG118" s="7"/>
      <c r="AH118" s="7"/>
      <c r="AI118" s="7"/>
      <c r="AJ118" s="7"/>
      <c r="AK118" s="7"/>
      <c r="AL118" s="7"/>
      <c r="AM118" s="7"/>
      <c r="AN118" s="7"/>
      <c r="AO118" s="7"/>
      <c r="AP118" s="7"/>
      <c r="AQ118" s="7"/>
      <c r="AR118" s="10"/>
      <c r="AS118" s="10"/>
      <c r="AT118" s="152"/>
      <c r="AU118" s="80" t="s">
        <v>1038</v>
      </c>
    </row>
    <row r="119" spans="1:50" ht="15" customHeight="1">
      <c r="A119" s="6" t="s">
        <v>225</v>
      </c>
      <c r="B119" s="6" t="s">
        <v>226</v>
      </c>
      <c r="C119" s="6" t="s">
        <v>1108</v>
      </c>
      <c r="D119" s="6"/>
      <c r="E119" s="6"/>
      <c r="F119" s="9">
        <v>0.05</v>
      </c>
      <c r="G119" s="23" t="s">
        <v>446</v>
      </c>
      <c r="H119" s="6" t="s">
        <v>446</v>
      </c>
      <c r="I119" s="6" t="s">
        <v>538</v>
      </c>
      <c r="J119" s="6"/>
      <c r="K119" s="6"/>
      <c r="L119" s="6"/>
      <c r="M119" s="6"/>
      <c r="N119" s="6"/>
      <c r="O119" s="6"/>
      <c r="P119" s="6"/>
      <c r="Q119" s="6"/>
      <c r="R119" s="6"/>
      <c r="S119" s="6"/>
      <c r="T119" s="6"/>
      <c r="U119" s="6"/>
      <c r="V119" s="6"/>
      <c r="W119" s="6"/>
      <c r="X119" s="6"/>
      <c r="Y119" s="6"/>
      <c r="Z119" s="6"/>
      <c r="AA119" s="6"/>
      <c r="AB119" s="6"/>
      <c r="AC119" s="6"/>
      <c r="AD119" s="6"/>
      <c r="AE119" s="6"/>
      <c r="AF119" s="7">
        <v>0</v>
      </c>
      <c r="AG119" s="7">
        <f t="shared" ref="AG119:AH119" si="125">IF(H119="US",1,0)</f>
        <v>0</v>
      </c>
      <c r="AH119" s="7">
        <f t="shared" si="125"/>
        <v>0</v>
      </c>
      <c r="AI119" s="7">
        <f>IF(G119="US",1,0)</f>
        <v>0</v>
      </c>
      <c r="AJ119" s="7" t="str">
        <f>IF(AF119=0,"0",IF(AF119=0.5,"3","6"))</f>
        <v>0</v>
      </c>
      <c r="AK119" s="7" t="str">
        <f>IF(AI119=1,"6","0")</f>
        <v>0</v>
      </c>
      <c r="AL119" s="7">
        <v>3</v>
      </c>
      <c r="AM119" s="7" t="str">
        <f>IF(AH119=1,"7","0")</f>
        <v>0</v>
      </c>
      <c r="AN119" s="7" t="str">
        <f>IF(AI119=1,"11","0")</f>
        <v>0</v>
      </c>
      <c r="AO119" s="7" t="str">
        <f>IF(AG119=1,"14","0")</f>
        <v>0</v>
      </c>
      <c r="AP119" s="7">
        <f>(0.5*F119)*100</f>
        <v>2.5</v>
      </c>
      <c r="AQ119" s="7">
        <f>SUM(AJ119+AK119+AL119+AM119+AN119+AO119+AP119)</f>
        <v>5.5</v>
      </c>
      <c r="AR119" s="10" t="e">
        <f>IF(AQ119&lt;AQ117,AR117+1,AR117)</f>
        <v>#REF!</v>
      </c>
      <c r="AS119" s="10"/>
      <c r="AT119" s="152"/>
      <c r="AU119" t="s">
        <v>1813</v>
      </c>
    </row>
    <row r="120" spans="1:50" ht="15" customHeight="1">
      <c r="A120" s="18" t="s">
        <v>225</v>
      </c>
      <c r="B120" s="18" t="s">
        <v>226</v>
      </c>
      <c r="C120" s="18" t="s">
        <v>1108</v>
      </c>
      <c r="D120" s="18" t="s">
        <v>1759</v>
      </c>
      <c r="E120" s="18"/>
      <c r="F120" s="17"/>
      <c r="G120" s="23"/>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7"/>
      <c r="AG120" s="7"/>
      <c r="AH120" s="7"/>
      <c r="AI120" s="7"/>
      <c r="AJ120" s="7"/>
      <c r="AK120" s="7"/>
      <c r="AL120" s="7"/>
      <c r="AM120" s="7"/>
      <c r="AN120" s="7"/>
      <c r="AO120" s="7"/>
      <c r="AP120" s="7"/>
      <c r="AQ120" s="7"/>
      <c r="AR120" s="10"/>
      <c r="AS120" s="10"/>
      <c r="AT120" s="152"/>
      <c r="AU120" s="80" t="s">
        <v>1038</v>
      </c>
    </row>
    <row r="121" spans="1:50" ht="15" customHeight="1">
      <c r="A121" s="18" t="s">
        <v>225</v>
      </c>
      <c r="B121" s="18" t="s">
        <v>226</v>
      </c>
      <c r="C121" s="18" t="s">
        <v>1108</v>
      </c>
      <c r="D121" s="18" t="s">
        <v>1837</v>
      </c>
      <c r="E121" s="18"/>
      <c r="F121" s="17"/>
      <c r="G121" s="23"/>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7"/>
      <c r="AG121" s="7"/>
      <c r="AH121" s="7"/>
      <c r="AI121" s="7"/>
      <c r="AJ121" s="7"/>
      <c r="AK121" s="7"/>
      <c r="AL121" s="7"/>
      <c r="AM121" s="7"/>
      <c r="AN121" s="7"/>
      <c r="AO121" s="7"/>
      <c r="AP121" s="7"/>
      <c r="AQ121" s="7"/>
      <c r="AR121" s="10"/>
      <c r="AS121" s="10"/>
      <c r="AT121" s="152"/>
      <c r="AU121" s="80" t="s">
        <v>1038</v>
      </c>
    </row>
    <row r="122" spans="1:50" ht="15" customHeight="1">
      <c r="A122" s="18" t="s">
        <v>225</v>
      </c>
      <c r="B122" s="18" t="s">
        <v>226</v>
      </c>
      <c r="C122" s="18" t="s">
        <v>444</v>
      </c>
      <c r="D122" s="18"/>
      <c r="E122" s="18"/>
      <c r="F122" s="17"/>
      <c r="G122" s="23"/>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7"/>
      <c r="AG122" s="7"/>
      <c r="AH122" s="7"/>
      <c r="AI122" s="7"/>
      <c r="AJ122" s="7"/>
      <c r="AK122" s="7"/>
      <c r="AL122" s="8"/>
      <c r="AM122" s="8"/>
      <c r="AN122" s="7"/>
      <c r="AO122" s="7"/>
      <c r="AP122" s="7"/>
      <c r="AQ122" s="7"/>
      <c r="AR122" s="7"/>
      <c r="AS122" s="7"/>
      <c r="AT122" s="152"/>
      <c r="AU122" s="80" t="s">
        <v>1038</v>
      </c>
    </row>
    <row r="123" spans="1:50" ht="15" customHeight="1">
      <c r="A123" s="18" t="s">
        <v>225</v>
      </c>
      <c r="B123" s="18" t="s">
        <v>226</v>
      </c>
      <c r="C123" s="18" t="s">
        <v>1838</v>
      </c>
      <c r="D123" s="18"/>
      <c r="E123" s="18"/>
      <c r="F123" s="17"/>
      <c r="G123" s="23"/>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7"/>
      <c r="AG123" s="7"/>
      <c r="AH123" s="7"/>
      <c r="AI123" s="7"/>
      <c r="AJ123" s="7"/>
      <c r="AK123" s="7"/>
      <c r="AL123" s="7"/>
      <c r="AM123" s="7"/>
      <c r="AN123" s="7"/>
      <c r="AO123" s="7"/>
      <c r="AP123" s="7"/>
      <c r="AQ123" s="7"/>
      <c r="AR123" s="10"/>
      <c r="AS123" s="10"/>
      <c r="AT123" s="152"/>
      <c r="AU123" s="80" t="s">
        <v>1038</v>
      </c>
    </row>
    <row r="124" spans="1:50" ht="15" customHeight="1">
      <c r="A124" s="18" t="s">
        <v>225</v>
      </c>
      <c r="B124" s="18" t="s">
        <v>226</v>
      </c>
      <c r="C124" s="18" t="s">
        <v>1839</v>
      </c>
      <c r="D124" s="18" t="s">
        <v>1804</v>
      </c>
      <c r="E124" s="18"/>
      <c r="F124" s="17"/>
      <c r="G124" s="23"/>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7"/>
      <c r="AG124" s="7"/>
      <c r="AH124" s="7"/>
      <c r="AI124" s="7"/>
      <c r="AJ124" s="7"/>
      <c r="AK124" s="7"/>
      <c r="AL124" s="7"/>
      <c r="AM124" s="7"/>
      <c r="AN124" s="7"/>
      <c r="AO124" s="7"/>
      <c r="AP124" s="7"/>
      <c r="AQ124" s="7"/>
      <c r="AR124" s="10"/>
      <c r="AS124" s="10"/>
      <c r="AT124" s="152"/>
      <c r="AU124" s="80" t="s">
        <v>1038</v>
      </c>
    </row>
    <row r="125" spans="1:50" ht="15" customHeight="1">
      <c r="A125" s="18" t="s">
        <v>225</v>
      </c>
      <c r="B125" s="18" t="s">
        <v>226</v>
      </c>
      <c r="C125" s="18" t="s">
        <v>1840</v>
      </c>
      <c r="D125" s="18" t="s">
        <v>1841</v>
      </c>
      <c r="E125" s="18"/>
      <c r="F125" s="17"/>
      <c r="G125" s="23"/>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7"/>
      <c r="AG125" s="7"/>
      <c r="AH125" s="7"/>
      <c r="AI125" s="7"/>
      <c r="AJ125" s="7"/>
      <c r="AK125" s="7"/>
      <c r="AL125" s="7"/>
      <c r="AM125" s="7"/>
      <c r="AN125" s="7"/>
      <c r="AO125" s="7"/>
      <c r="AP125" s="7"/>
      <c r="AQ125" s="7"/>
      <c r="AR125" s="10"/>
      <c r="AS125" s="10"/>
      <c r="AT125" s="152"/>
      <c r="AU125" s="80" t="s">
        <v>1038</v>
      </c>
    </row>
    <row r="126" spans="1:50" ht="15" customHeight="1">
      <c r="A126" s="18" t="s">
        <v>225</v>
      </c>
      <c r="B126" s="18" t="s">
        <v>226</v>
      </c>
      <c r="C126" s="18" t="s">
        <v>423</v>
      </c>
      <c r="D126" s="18" t="s">
        <v>1759</v>
      </c>
      <c r="E126" s="18"/>
      <c r="F126" s="17"/>
      <c r="G126" s="23"/>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7"/>
      <c r="AG126" s="7"/>
      <c r="AH126" s="7"/>
      <c r="AI126" s="7"/>
      <c r="AJ126" s="7"/>
      <c r="AK126" s="7"/>
      <c r="AL126" s="7"/>
      <c r="AM126" s="7"/>
      <c r="AN126" s="7"/>
      <c r="AO126" s="7"/>
      <c r="AP126" s="7"/>
      <c r="AQ126" s="7"/>
      <c r="AR126" s="10"/>
      <c r="AS126" s="10"/>
      <c r="AT126" s="152"/>
      <c r="AU126" s="80" t="s">
        <v>1038</v>
      </c>
    </row>
    <row r="127" spans="1:50" ht="15" customHeight="1">
      <c r="A127" s="18" t="s">
        <v>225</v>
      </c>
      <c r="B127" s="18" t="s">
        <v>226</v>
      </c>
      <c r="C127" s="18" t="s">
        <v>423</v>
      </c>
      <c r="D127" s="18" t="s">
        <v>1806</v>
      </c>
      <c r="E127" s="18"/>
      <c r="F127" s="17"/>
      <c r="G127" s="23"/>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7"/>
      <c r="AG127" s="7"/>
      <c r="AH127" s="7"/>
      <c r="AI127" s="7"/>
      <c r="AJ127" s="7"/>
      <c r="AK127" s="7"/>
      <c r="AL127" s="7"/>
      <c r="AM127" s="7"/>
      <c r="AN127" s="7"/>
      <c r="AO127" s="7"/>
      <c r="AP127" s="7"/>
      <c r="AQ127" s="7"/>
      <c r="AR127" s="10"/>
      <c r="AS127" s="10"/>
      <c r="AT127" s="152"/>
      <c r="AU127" s="80" t="s">
        <v>1038</v>
      </c>
      <c r="AV127" s="83"/>
      <c r="AW127" s="13"/>
      <c r="AX127" s="13"/>
    </row>
    <row r="128" spans="1:50" ht="15" customHeight="1">
      <c r="A128" s="18" t="s">
        <v>225</v>
      </c>
      <c r="B128" s="18" t="s">
        <v>226</v>
      </c>
      <c r="C128" s="18" t="s">
        <v>423</v>
      </c>
      <c r="D128" s="18" t="s">
        <v>1842</v>
      </c>
      <c r="E128" s="18"/>
      <c r="F128" s="17"/>
      <c r="G128" s="23"/>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7"/>
      <c r="AG128" s="7"/>
      <c r="AH128" s="7"/>
      <c r="AI128" s="7"/>
      <c r="AJ128" s="7"/>
      <c r="AK128" s="7"/>
      <c r="AL128" s="7"/>
      <c r="AM128" s="7"/>
      <c r="AN128" s="7"/>
      <c r="AO128" s="7"/>
      <c r="AP128" s="7"/>
      <c r="AQ128" s="7"/>
      <c r="AR128" s="10"/>
      <c r="AS128" s="10"/>
      <c r="AT128" s="152"/>
      <c r="AU128" s="80" t="s">
        <v>1038</v>
      </c>
      <c r="AV128" s="83"/>
    </row>
    <row r="129" spans="1:47" ht="15" customHeight="1">
      <c r="A129" s="18" t="s">
        <v>225</v>
      </c>
      <c r="B129" s="18" t="s">
        <v>226</v>
      </c>
      <c r="C129" s="18" t="s">
        <v>318</v>
      </c>
      <c r="D129" s="18" t="s">
        <v>1843</v>
      </c>
      <c r="E129" s="18" t="s">
        <v>1809</v>
      </c>
      <c r="F129" s="17">
        <v>0.05</v>
      </c>
      <c r="G129" s="23" t="s">
        <v>1120</v>
      </c>
      <c r="H129" s="6" t="s">
        <v>446</v>
      </c>
      <c r="I129" s="6" t="s">
        <v>538</v>
      </c>
      <c r="J129" s="6"/>
      <c r="K129" s="6"/>
      <c r="L129" s="6"/>
      <c r="M129" s="6"/>
      <c r="N129" s="6"/>
      <c r="O129" s="6"/>
      <c r="P129" s="6"/>
      <c r="Q129" s="6"/>
      <c r="R129" s="6"/>
      <c r="S129" s="6"/>
      <c r="T129" s="6"/>
      <c r="U129" s="6"/>
      <c r="V129" s="6"/>
      <c r="W129" s="6"/>
      <c r="X129" s="6"/>
      <c r="Y129" s="6"/>
      <c r="Z129" s="6"/>
      <c r="AA129" s="6"/>
      <c r="AB129" s="6"/>
      <c r="AC129" s="6"/>
      <c r="AD129" s="6"/>
      <c r="AE129" s="6"/>
      <c r="AF129" s="7">
        <v>0</v>
      </c>
      <c r="AG129" s="7">
        <f t="shared" ref="AG129:AH129" si="126">IF(H129="US",1,0)</f>
        <v>0</v>
      </c>
      <c r="AH129" s="7">
        <f t="shared" si="126"/>
        <v>0</v>
      </c>
      <c r="AI129" s="7">
        <f>IF(G129="US",1,0)</f>
        <v>0</v>
      </c>
      <c r="AJ129" s="7" t="str">
        <f>IF(AF129=0,"0",IF(AF129=0.5,"3","6"))</f>
        <v>0</v>
      </c>
      <c r="AK129" s="7" t="str">
        <f>IF(AI129=1,"6","0")</f>
        <v>0</v>
      </c>
      <c r="AL129" s="7">
        <v>3</v>
      </c>
      <c r="AM129" s="7" t="str">
        <f>IF(AH129=1,"7","0")</f>
        <v>0</v>
      </c>
      <c r="AN129" s="7" t="str">
        <f>IF(AI129=1,"11","0")</f>
        <v>0</v>
      </c>
      <c r="AO129" s="7" t="str">
        <f>IF(AG129=1,"14","0")</f>
        <v>0</v>
      </c>
      <c r="AP129" s="7">
        <f>(0.5*F129)*100</f>
        <v>2.5</v>
      </c>
      <c r="AQ129" s="7">
        <f>SUM(AJ129+AK129+AL129+AM129+AN129+AO129+AP129)</f>
        <v>5.5</v>
      </c>
      <c r="AR129" s="10">
        <f>IF(AQ129&lt;AQ128,AR128+1,AR128)</f>
        <v>0</v>
      </c>
      <c r="AS129" s="10"/>
      <c r="AT129" s="152"/>
      <c r="AU129" s="80" t="s">
        <v>1038</v>
      </c>
    </row>
    <row r="130" spans="1:47" ht="15" customHeight="1">
      <c r="A130" s="18" t="s">
        <v>225</v>
      </c>
      <c r="B130" s="18" t="s">
        <v>226</v>
      </c>
      <c r="C130" s="18" t="s">
        <v>318</v>
      </c>
      <c r="D130" s="18" t="s">
        <v>1844</v>
      </c>
      <c r="E130" s="18" t="s">
        <v>1809</v>
      </c>
      <c r="F130" s="17"/>
      <c r="G130" s="23"/>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7"/>
      <c r="AG130" s="7"/>
      <c r="AH130" s="7"/>
      <c r="AI130" s="7"/>
      <c r="AJ130" s="7"/>
      <c r="AK130" s="7"/>
      <c r="AL130" s="7"/>
      <c r="AM130" s="7"/>
      <c r="AN130" s="7"/>
      <c r="AO130" s="7"/>
      <c r="AP130" s="7"/>
      <c r="AQ130" s="7"/>
      <c r="AR130" s="10"/>
      <c r="AS130" s="10"/>
      <c r="AT130" s="152"/>
      <c r="AU130" s="80" t="s">
        <v>1038</v>
      </c>
    </row>
    <row r="131" spans="1:47" ht="15" customHeight="1">
      <c r="A131" s="18" t="s">
        <v>225</v>
      </c>
      <c r="B131" s="18" t="s">
        <v>226</v>
      </c>
      <c r="C131" s="18" t="s">
        <v>428</v>
      </c>
      <c r="D131" s="18" t="s">
        <v>1843</v>
      </c>
      <c r="E131" s="18" t="s">
        <v>1809</v>
      </c>
      <c r="F131" s="17">
        <v>0.05</v>
      </c>
      <c r="G131" s="23" t="s">
        <v>446</v>
      </c>
      <c r="H131" s="6" t="s">
        <v>446</v>
      </c>
      <c r="I131" s="6" t="s">
        <v>538</v>
      </c>
      <c r="J131" s="6"/>
      <c r="K131" s="6"/>
      <c r="L131" s="6"/>
      <c r="M131" s="6"/>
      <c r="N131" s="6"/>
      <c r="O131" s="6"/>
      <c r="P131" s="6"/>
      <c r="Q131" s="6"/>
      <c r="R131" s="6"/>
      <c r="S131" s="6"/>
      <c r="T131" s="6"/>
      <c r="U131" s="6"/>
      <c r="V131" s="6"/>
      <c r="W131" s="6"/>
      <c r="X131" s="6"/>
      <c r="Y131" s="6"/>
      <c r="Z131" s="6"/>
      <c r="AA131" s="6"/>
      <c r="AB131" s="6"/>
      <c r="AC131" s="6"/>
      <c r="AD131" s="6"/>
      <c r="AE131" s="6"/>
      <c r="AF131" s="7">
        <v>0</v>
      </c>
      <c r="AG131" s="7">
        <f t="shared" ref="AG131:AH131" si="127">IF(H131="US",1,0)</f>
        <v>0</v>
      </c>
      <c r="AH131" s="7">
        <f t="shared" si="127"/>
        <v>0</v>
      </c>
      <c r="AI131" s="7">
        <f>IF(G131="US",1,0)</f>
        <v>0</v>
      </c>
      <c r="AJ131" s="7" t="str">
        <f>IF(AF131=0,"0",IF(AF131=0.5,"3","6"))</f>
        <v>0</v>
      </c>
      <c r="AK131" s="7" t="str">
        <f>IF(AI131=1,"6","0")</f>
        <v>0</v>
      </c>
      <c r="AL131" s="7">
        <v>3</v>
      </c>
      <c r="AM131" s="7" t="str">
        <f>IF(AH131=1,"7","0")</f>
        <v>0</v>
      </c>
      <c r="AN131" s="7" t="str">
        <f>IF(AI131=1,"11","0")</f>
        <v>0</v>
      </c>
      <c r="AO131" s="7" t="str">
        <f>IF(AG131=1,"14","0")</f>
        <v>0</v>
      </c>
      <c r="AP131" s="7">
        <f>(0.5*F131)*100</f>
        <v>2.5</v>
      </c>
      <c r="AQ131" s="7">
        <f>SUM(AJ131+AK131+AL131+AM131+AN131+AO131+AP131)</f>
        <v>5.5</v>
      </c>
      <c r="AR131" s="10">
        <f>IF(AQ131&lt;AQ129,AR129+1,AR129)</f>
        <v>0</v>
      </c>
      <c r="AS131" s="10"/>
      <c r="AT131" s="152"/>
      <c r="AU131" s="80" t="s">
        <v>1038</v>
      </c>
    </row>
    <row r="132" spans="1:47" ht="15" customHeight="1">
      <c r="A132" s="18" t="s">
        <v>225</v>
      </c>
      <c r="B132" s="18" t="s">
        <v>226</v>
      </c>
      <c r="C132" s="18" t="s">
        <v>428</v>
      </c>
      <c r="D132" s="18" t="s">
        <v>1844</v>
      </c>
      <c r="E132" s="18" t="s">
        <v>1809</v>
      </c>
      <c r="F132" s="17"/>
      <c r="G132" s="23"/>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7"/>
      <c r="AG132" s="7"/>
      <c r="AH132" s="7"/>
      <c r="AI132" s="7"/>
      <c r="AJ132" s="7"/>
      <c r="AK132" s="7"/>
      <c r="AL132" s="7"/>
      <c r="AM132" s="7"/>
      <c r="AN132" s="7"/>
      <c r="AO132" s="7"/>
      <c r="AP132" s="7"/>
      <c r="AQ132" s="7"/>
      <c r="AR132" s="10"/>
      <c r="AS132" s="10"/>
      <c r="AT132" s="152"/>
      <c r="AU132" s="80" t="s">
        <v>1038</v>
      </c>
    </row>
    <row r="133" spans="1:47" ht="15" customHeight="1">
      <c r="A133" s="18" t="s">
        <v>225</v>
      </c>
      <c r="B133" s="18" t="s">
        <v>226</v>
      </c>
      <c r="C133" s="18" t="s">
        <v>523</v>
      </c>
      <c r="D133" s="18" t="s">
        <v>1845</v>
      </c>
      <c r="E133" s="18" t="s">
        <v>1809</v>
      </c>
      <c r="F133" s="17">
        <v>0.3</v>
      </c>
      <c r="G133" s="23" t="s">
        <v>525</v>
      </c>
      <c r="H133" s="6" t="s">
        <v>535</v>
      </c>
      <c r="I133" s="6" t="s">
        <v>446</v>
      </c>
      <c r="J133" s="6"/>
      <c r="K133" s="6"/>
      <c r="L133" s="6"/>
      <c r="M133" s="6"/>
      <c r="N133" s="6"/>
      <c r="O133" s="6"/>
      <c r="P133" s="6"/>
      <c r="Q133" s="6"/>
      <c r="R133" s="6"/>
      <c r="S133" s="6"/>
      <c r="T133" s="6"/>
      <c r="U133" s="6"/>
      <c r="V133" s="6"/>
      <c r="W133" s="6"/>
      <c r="X133" s="6"/>
      <c r="Y133" s="6"/>
      <c r="Z133" s="6"/>
      <c r="AA133" s="6"/>
      <c r="AB133" s="6"/>
      <c r="AC133" s="6"/>
      <c r="AD133" s="6"/>
      <c r="AE133" s="6"/>
      <c r="AF133" s="7">
        <v>0</v>
      </c>
      <c r="AG133" s="7">
        <f t="shared" ref="AG133:AH133" si="128">IF(H133="US",1,0)</f>
        <v>0</v>
      </c>
      <c r="AH133" s="7">
        <f t="shared" si="128"/>
        <v>0</v>
      </c>
      <c r="AI133" s="7">
        <f>IF(G133="US",1,0)</f>
        <v>1</v>
      </c>
      <c r="AJ133" s="7" t="str">
        <f>IF(AF133=0,"0",IF(AF133=0.5,"3","6"))</f>
        <v>0</v>
      </c>
      <c r="AK133" s="7" t="str">
        <f>IF(AI133=1,"6","0")</f>
        <v>6</v>
      </c>
      <c r="AL133" s="7">
        <v>3</v>
      </c>
      <c r="AM133" s="7" t="str">
        <f>IF(AH133=1,"7","0")</f>
        <v>0</v>
      </c>
      <c r="AN133" s="7" t="str">
        <f>IF(AI133=1,"11","0")</f>
        <v>11</v>
      </c>
      <c r="AO133" s="7" t="str">
        <f>IF(AG133=1,"14","0")</f>
        <v>0</v>
      </c>
      <c r="AP133" s="7">
        <f>(0.5*F133)*100</f>
        <v>15</v>
      </c>
      <c r="AQ133" s="7">
        <f>SUM(AJ133+AK133+AL133+AM133+AN133+AO133+AP133)</f>
        <v>35</v>
      </c>
      <c r="AR133" s="10">
        <f>IF(AQ133&lt;AQ131,AR131+1,AR131)</f>
        <v>0</v>
      </c>
      <c r="AS133" s="10"/>
      <c r="AT133" s="152"/>
      <c r="AU133" s="80" t="s">
        <v>1038</v>
      </c>
    </row>
    <row r="134" spans="1:47" ht="15" customHeight="1">
      <c r="A134" s="18" t="s">
        <v>225</v>
      </c>
      <c r="B134" s="18" t="s">
        <v>226</v>
      </c>
      <c r="C134" s="18" t="s">
        <v>523</v>
      </c>
      <c r="D134" s="18" t="s">
        <v>1846</v>
      </c>
      <c r="E134" s="18" t="s">
        <v>1809</v>
      </c>
      <c r="F134" s="17"/>
      <c r="G134" s="23"/>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7"/>
      <c r="AG134" s="7"/>
      <c r="AH134" s="7"/>
      <c r="AI134" s="7"/>
      <c r="AJ134" s="7"/>
      <c r="AK134" s="7"/>
      <c r="AL134" s="7"/>
      <c r="AM134" s="7"/>
      <c r="AN134" s="7"/>
      <c r="AO134" s="7"/>
      <c r="AP134" s="7"/>
      <c r="AQ134" s="7"/>
      <c r="AR134" s="10"/>
      <c r="AS134" s="10"/>
      <c r="AT134" s="152"/>
      <c r="AU134" s="80" t="s">
        <v>1038</v>
      </c>
    </row>
    <row r="135" spans="1:47" ht="15" customHeight="1">
      <c r="A135" s="18" t="s">
        <v>225</v>
      </c>
      <c r="B135" s="18" t="s">
        <v>226</v>
      </c>
      <c r="C135" s="18" t="s">
        <v>227</v>
      </c>
      <c r="D135" s="18" t="s">
        <v>1845</v>
      </c>
      <c r="E135" s="18" t="s">
        <v>1809</v>
      </c>
      <c r="F135" s="17"/>
      <c r="G135" s="23"/>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7"/>
      <c r="AG135" s="7"/>
      <c r="AH135" s="7"/>
      <c r="AI135" s="7"/>
      <c r="AJ135" s="7"/>
      <c r="AK135" s="7"/>
      <c r="AL135" s="8"/>
      <c r="AM135" s="8"/>
      <c r="AN135" s="7"/>
      <c r="AO135" s="7"/>
      <c r="AP135" s="7"/>
      <c r="AQ135" s="7"/>
      <c r="AR135" s="7"/>
      <c r="AS135" s="7"/>
      <c r="AT135" s="152"/>
      <c r="AU135" s="80" t="s">
        <v>1038</v>
      </c>
    </row>
    <row r="136" spans="1:47" ht="15" customHeight="1">
      <c r="A136" s="6" t="s">
        <v>225</v>
      </c>
      <c r="B136" s="6" t="s">
        <v>226</v>
      </c>
      <c r="C136" s="6" t="s">
        <v>1847</v>
      </c>
      <c r="D136" s="6"/>
      <c r="E136" s="6"/>
      <c r="F136" s="9">
        <v>0.3</v>
      </c>
      <c r="G136" s="23" t="s">
        <v>525</v>
      </c>
      <c r="H136" s="6" t="s">
        <v>446</v>
      </c>
      <c r="I136" s="6" t="s">
        <v>446</v>
      </c>
      <c r="J136" s="6"/>
      <c r="K136" s="6"/>
      <c r="L136" s="6"/>
      <c r="M136" s="6"/>
      <c r="N136" s="6"/>
      <c r="O136" s="6"/>
      <c r="P136" s="6"/>
      <c r="Q136" s="6"/>
      <c r="R136" s="6"/>
      <c r="S136" s="6"/>
      <c r="T136" s="6"/>
      <c r="U136" s="6"/>
      <c r="V136" s="6"/>
      <c r="W136" s="6"/>
      <c r="X136" s="6"/>
      <c r="Y136" s="6"/>
      <c r="Z136" s="6"/>
      <c r="AA136" s="6"/>
      <c r="AB136" s="6"/>
      <c r="AC136" s="6"/>
      <c r="AD136" s="6"/>
      <c r="AE136" s="6"/>
      <c r="AF136" s="7">
        <v>0</v>
      </c>
      <c r="AG136" s="7">
        <f t="shared" ref="AG136:AH136" si="129">IF(H136="US",1,0)</f>
        <v>0</v>
      </c>
      <c r="AH136" s="7">
        <f t="shared" si="129"/>
        <v>0</v>
      </c>
      <c r="AI136" s="7">
        <f t="shared" ref="AI136:AI137" si="130">IF(G136="US",1,0)</f>
        <v>1</v>
      </c>
      <c r="AJ136" s="7" t="str">
        <f t="shared" ref="AJ136:AJ137" si="131">IF(AF136=0,"0",IF(AF136=0.5,"3","6"))</f>
        <v>0</v>
      </c>
      <c r="AK136" s="7" t="str">
        <f t="shared" ref="AK136:AK137" si="132">IF(AI136=1,"6","0")</f>
        <v>6</v>
      </c>
      <c r="AL136" s="7">
        <v>3</v>
      </c>
      <c r="AM136" s="7" t="str">
        <f t="shared" ref="AM136:AM137" si="133">IF(AH136=1,"7","0")</f>
        <v>0</v>
      </c>
      <c r="AN136" s="7" t="str">
        <f t="shared" ref="AN136:AN137" si="134">IF(AI136=1,"11","0")</f>
        <v>11</v>
      </c>
      <c r="AO136" s="7" t="str">
        <f t="shared" ref="AO136:AO137" si="135">IF(AG136=1,"14","0")</f>
        <v>0</v>
      </c>
      <c r="AP136" s="7">
        <f t="shared" ref="AP136:AP137" si="136">(0.5*F136)*100</f>
        <v>15</v>
      </c>
      <c r="AQ136" s="7">
        <f t="shared" ref="AQ136:AQ137" si="137">SUM(AJ136+AK136+AL136+AM136+AN136+AO136+AP136)</f>
        <v>35</v>
      </c>
      <c r="AR136" s="10">
        <f>IF(AQ136&lt;AQ134,AR134+1,AR134)</f>
        <v>0</v>
      </c>
      <c r="AS136" s="10"/>
      <c r="AT136" s="152"/>
      <c r="AU136" t="s">
        <v>1812</v>
      </c>
    </row>
    <row r="137" spans="1:47" ht="15" customHeight="1">
      <c r="A137" s="6" t="s">
        <v>225</v>
      </c>
      <c r="B137" s="6" t="s">
        <v>226</v>
      </c>
      <c r="C137" s="6" t="s">
        <v>1848</v>
      </c>
      <c r="D137" s="6"/>
      <c r="E137" s="6"/>
      <c r="F137" s="9">
        <v>0.3</v>
      </c>
      <c r="G137" s="23" t="s">
        <v>525</v>
      </c>
      <c r="H137" s="6" t="s">
        <v>1715</v>
      </c>
      <c r="I137" s="6" t="s">
        <v>446</v>
      </c>
      <c r="J137" s="6"/>
      <c r="K137" s="6"/>
      <c r="L137" s="6"/>
      <c r="M137" s="6"/>
      <c r="N137" s="6"/>
      <c r="O137" s="6"/>
      <c r="P137" s="6"/>
      <c r="Q137" s="6"/>
      <c r="R137" s="6"/>
      <c r="S137" s="6"/>
      <c r="T137" s="6"/>
      <c r="U137" s="6"/>
      <c r="V137" s="6"/>
      <c r="W137" s="6"/>
      <c r="X137" s="6"/>
      <c r="Y137" s="6"/>
      <c r="Z137" s="6"/>
      <c r="AA137" s="6"/>
      <c r="AB137" s="6"/>
      <c r="AC137" s="6"/>
      <c r="AD137" s="6"/>
      <c r="AE137" s="6"/>
      <c r="AF137" s="7">
        <v>0</v>
      </c>
      <c r="AG137" s="7">
        <f t="shared" ref="AG137:AH137" si="138">IF(H137="US",1,0)</f>
        <v>0</v>
      </c>
      <c r="AH137" s="7">
        <f t="shared" si="138"/>
        <v>0</v>
      </c>
      <c r="AI137" s="7">
        <f t="shared" si="130"/>
        <v>1</v>
      </c>
      <c r="AJ137" s="7" t="str">
        <f t="shared" si="131"/>
        <v>0</v>
      </c>
      <c r="AK137" s="7" t="str">
        <f t="shared" si="132"/>
        <v>6</v>
      </c>
      <c r="AL137" s="7">
        <v>3</v>
      </c>
      <c r="AM137" s="7" t="str">
        <f t="shared" si="133"/>
        <v>0</v>
      </c>
      <c r="AN137" s="7" t="str">
        <f t="shared" si="134"/>
        <v>11</v>
      </c>
      <c r="AO137" s="7" t="str">
        <f t="shared" si="135"/>
        <v>0</v>
      </c>
      <c r="AP137" s="7">
        <f t="shared" si="136"/>
        <v>15</v>
      </c>
      <c r="AQ137" s="7">
        <f t="shared" si="137"/>
        <v>35</v>
      </c>
      <c r="AR137" s="10">
        <f>IF(AQ137&lt;AQ136,AR136+1,AR136)</f>
        <v>0</v>
      </c>
      <c r="AS137" s="10"/>
      <c r="AT137" s="152"/>
      <c r="AU137" t="s">
        <v>1812</v>
      </c>
    </row>
    <row r="138" spans="1:47" ht="15" customHeight="1">
      <c r="A138" s="18" t="s">
        <v>225</v>
      </c>
      <c r="B138" s="18" t="s">
        <v>226</v>
      </c>
      <c r="C138" s="18" t="s">
        <v>1849</v>
      </c>
      <c r="D138" s="18"/>
      <c r="E138" s="18"/>
      <c r="F138" s="17"/>
      <c r="G138" s="23"/>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7"/>
      <c r="AG138" s="7"/>
      <c r="AH138" s="7"/>
      <c r="AI138" s="7"/>
      <c r="AJ138" s="7"/>
      <c r="AK138" s="7"/>
      <c r="AL138" s="8"/>
      <c r="AM138" s="8"/>
      <c r="AN138" s="7"/>
      <c r="AO138" s="7"/>
      <c r="AP138" s="7"/>
      <c r="AQ138" s="7"/>
      <c r="AR138" s="7"/>
      <c r="AS138" s="7"/>
      <c r="AT138" s="152"/>
      <c r="AU138" s="80" t="s">
        <v>1038</v>
      </c>
    </row>
    <row r="139" spans="1:47" ht="15" customHeight="1">
      <c r="A139" s="18" t="s">
        <v>225</v>
      </c>
      <c r="B139" s="18" t="s">
        <v>226</v>
      </c>
      <c r="C139" s="18" t="s">
        <v>234</v>
      </c>
      <c r="D139" s="18" t="s">
        <v>1850</v>
      </c>
      <c r="E139" s="18" t="s">
        <v>1818</v>
      </c>
      <c r="F139" s="17"/>
      <c r="G139" s="23"/>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7"/>
      <c r="AG139" s="7"/>
      <c r="AH139" s="7"/>
      <c r="AI139" s="7"/>
      <c r="AJ139" s="7"/>
      <c r="AK139" s="7"/>
      <c r="AL139" s="8"/>
      <c r="AM139" s="8"/>
      <c r="AN139" s="7"/>
      <c r="AO139" s="7"/>
      <c r="AP139" s="7"/>
      <c r="AQ139" s="7"/>
      <c r="AR139" s="7"/>
      <c r="AS139" s="7"/>
      <c r="AT139" s="152"/>
      <c r="AU139" s="80" t="s">
        <v>1038</v>
      </c>
    </row>
    <row r="140" spans="1:47" ht="15" customHeight="1">
      <c r="A140" s="18" t="s">
        <v>225</v>
      </c>
      <c r="B140" s="18" t="s">
        <v>226</v>
      </c>
      <c r="C140" s="18" t="s">
        <v>234</v>
      </c>
      <c r="D140" s="18" t="s">
        <v>1851</v>
      </c>
      <c r="E140" s="18" t="s">
        <v>1818</v>
      </c>
      <c r="F140" s="17"/>
      <c r="G140" s="23"/>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7"/>
      <c r="AG140" s="7"/>
      <c r="AH140" s="7"/>
      <c r="AI140" s="7"/>
      <c r="AJ140" s="7"/>
      <c r="AK140" s="7"/>
      <c r="AL140" s="8"/>
      <c r="AM140" s="8"/>
      <c r="AN140" s="7"/>
      <c r="AO140" s="7"/>
      <c r="AP140" s="7"/>
      <c r="AQ140" s="7"/>
      <c r="AR140" s="7"/>
      <c r="AS140" s="7"/>
      <c r="AT140" s="152"/>
      <c r="AU140" s="80" t="s">
        <v>1038</v>
      </c>
    </row>
    <row r="141" spans="1:47" ht="15" customHeight="1">
      <c r="A141" s="18" t="s">
        <v>225</v>
      </c>
      <c r="B141" s="18" t="s">
        <v>226</v>
      </c>
      <c r="C141" s="18" t="s">
        <v>234</v>
      </c>
      <c r="D141" s="18" t="s">
        <v>1852</v>
      </c>
      <c r="E141" s="18" t="s">
        <v>1824</v>
      </c>
      <c r="F141" s="17"/>
      <c r="G141" s="23"/>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7"/>
      <c r="AG141" s="7"/>
      <c r="AH141" s="7"/>
      <c r="AI141" s="7"/>
      <c r="AJ141" s="7"/>
      <c r="AK141" s="7"/>
      <c r="AL141" s="8"/>
      <c r="AM141" s="8"/>
      <c r="AN141" s="7"/>
      <c r="AO141" s="7"/>
      <c r="AP141" s="7"/>
      <c r="AQ141" s="7"/>
      <c r="AR141" s="7"/>
      <c r="AS141" s="7"/>
      <c r="AT141" s="152"/>
      <c r="AU141" s="80" t="s">
        <v>1038</v>
      </c>
    </row>
    <row r="142" spans="1:47" ht="15" customHeight="1">
      <c r="A142" s="6" t="s">
        <v>225</v>
      </c>
      <c r="B142" s="6" t="s">
        <v>226</v>
      </c>
      <c r="C142" s="6" t="s">
        <v>1853</v>
      </c>
      <c r="D142" s="6"/>
      <c r="E142" s="6"/>
      <c r="F142" s="9">
        <v>0.25</v>
      </c>
      <c r="G142" s="23" t="s">
        <v>525</v>
      </c>
      <c r="H142" s="6" t="s">
        <v>535</v>
      </c>
      <c r="I142" s="6" t="s">
        <v>446</v>
      </c>
      <c r="J142" s="6"/>
      <c r="K142" s="6"/>
      <c r="L142" s="6"/>
      <c r="M142" s="6"/>
      <c r="N142" s="6"/>
      <c r="O142" s="6"/>
      <c r="P142" s="6"/>
      <c r="Q142" s="6"/>
      <c r="R142" s="6"/>
      <c r="S142" s="6"/>
      <c r="T142" s="6"/>
      <c r="U142" s="6"/>
      <c r="V142" s="6"/>
      <c r="W142" s="6"/>
      <c r="X142" s="6"/>
      <c r="Y142" s="6"/>
      <c r="Z142" s="6"/>
      <c r="AA142" s="6"/>
      <c r="AB142" s="6"/>
      <c r="AC142" s="6"/>
      <c r="AD142" s="6"/>
      <c r="AE142" s="6"/>
      <c r="AF142" s="7">
        <v>0</v>
      </c>
      <c r="AG142" s="7">
        <f t="shared" ref="AG142:AH142" si="139">IF(H142="US",1,0)</f>
        <v>0</v>
      </c>
      <c r="AH142" s="7">
        <f t="shared" si="139"/>
        <v>0</v>
      </c>
      <c r="AI142" s="7">
        <f t="shared" ref="AI142:AI143" si="140">IF(G142="US",1,0)</f>
        <v>1</v>
      </c>
      <c r="AJ142" s="7" t="str">
        <f t="shared" ref="AJ142:AJ143" si="141">IF(AF142=0,"0",IF(AF142=0.5,"3","6"))</f>
        <v>0</v>
      </c>
      <c r="AK142" s="7" t="str">
        <f t="shared" ref="AK142:AK143" si="142">IF(AI142=1,"6","0")</f>
        <v>6</v>
      </c>
      <c r="AL142" s="7" t="str">
        <f>IF(AF142=0,"1",IF(AF142=0.5,"3","6"))</f>
        <v>1</v>
      </c>
      <c r="AM142" s="7" t="str">
        <f t="shared" ref="AM142:AM143" si="143">IF(AH142=1,"7","0")</f>
        <v>0</v>
      </c>
      <c r="AN142" s="7" t="str">
        <f t="shared" ref="AN142:AN143" si="144">IF(AI142=1,"11","0")</f>
        <v>11</v>
      </c>
      <c r="AO142" s="7" t="str">
        <f t="shared" ref="AO142:AO143" si="145">IF(AG142=1,"14","0")</f>
        <v>0</v>
      </c>
      <c r="AP142" s="7">
        <f t="shared" ref="AP142:AP143" si="146">(0.5*F142)*100</f>
        <v>12.5</v>
      </c>
      <c r="AQ142" s="7">
        <f t="shared" ref="AQ142:AQ143" si="147">SUM(AJ142+AK142+AL142+AM142+AN142+AO142+AP142)</f>
        <v>30.5</v>
      </c>
      <c r="AR142" s="10">
        <f>IF(AQ142&lt;AQ138,AR138+1,AR138)</f>
        <v>0</v>
      </c>
      <c r="AS142" s="10"/>
      <c r="AT142" s="152"/>
      <c r="AU142" t="s">
        <v>1812</v>
      </c>
    </row>
    <row r="143" spans="1:47" ht="15" customHeight="1">
      <c r="A143" s="6" t="s">
        <v>225</v>
      </c>
      <c r="B143" s="6" t="s">
        <v>226</v>
      </c>
      <c r="C143" s="6" t="s">
        <v>1854</v>
      </c>
      <c r="D143" s="6"/>
      <c r="E143" s="6"/>
      <c r="F143" s="9">
        <v>0.25</v>
      </c>
      <c r="G143" s="23" t="s">
        <v>525</v>
      </c>
      <c r="H143" s="6" t="s">
        <v>446</v>
      </c>
      <c r="I143" s="6" t="s">
        <v>446</v>
      </c>
      <c r="J143" s="6"/>
      <c r="K143" s="6"/>
      <c r="L143" s="6"/>
      <c r="M143" s="6"/>
      <c r="N143" s="6"/>
      <c r="O143" s="6"/>
      <c r="P143" s="6"/>
      <c r="Q143" s="6"/>
      <c r="R143" s="6"/>
      <c r="S143" s="6"/>
      <c r="T143" s="6"/>
      <c r="U143" s="6"/>
      <c r="V143" s="6"/>
      <c r="W143" s="6"/>
      <c r="X143" s="6"/>
      <c r="Y143" s="6"/>
      <c r="Z143" s="6"/>
      <c r="AA143" s="6"/>
      <c r="AB143" s="6"/>
      <c r="AC143" s="6"/>
      <c r="AD143" s="6"/>
      <c r="AE143" s="6"/>
      <c r="AF143" s="7">
        <v>0</v>
      </c>
      <c r="AG143" s="7">
        <f t="shared" ref="AG143:AH143" si="148">IF(H143="US",1,0)</f>
        <v>0</v>
      </c>
      <c r="AH143" s="7">
        <f t="shared" si="148"/>
        <v>0</v>
      </c>
      <c r="AI143" s="7">
        <f t="shared" si="140"/>
        <v>1</v>
      </c>
      <c r="AJ143" s="7" t="str">
        <f t="shared" si="141"/>
        <v>0</v>
      </c>
      <c r="AK143" s="7" t="str">
        <f t="shared" si="142"/>
        <v>6</v>
      </c>
      <c r="AL143" s="7">
        <v>3</v>
      </c>
      <c r="AM143" s="7" t="str">
        <f t="shared" si="143"/>
        <v>0</v>
      </c>
      <c r="AN143" s="7" t="str">
        <f t="shared" si="144"/>
        <v>11</v>
      </c>
      <c r="AO143" s="7" t="str">
        <f t="shared" si="145"/>
        <v>0</v>
      </c>
      <c r="AP143" s="7">
        <f t="shared" si="146"/>
        <v>12.5</v>
      </c>
      <c r="AQ143" s="7">
        <f t="shared" si="147"/>
        <v>32.5</v>
      </c>
      <c r="AR143" s="10">
        <f>IF(AQ143&lt;AQ142,AR142+1,AR142)</f>
        <v>0</v>
      </c>
      <c r="AS143" s="10"/>
      <c r="AT143" s="152"/>
      <c r="AU143" t="s">
        <v>1812</v>
      </c>
    </row>
    <row r="144" spans="1:47" ht="15" customHeight="1">
      <c r="A144" s="18" t="s">
        <v>225</v>
      </c>
      <c r="B144" s="18" t="s">
        <v>226</v>
      </c>
      <c r="C144" s="18" t="s">
        <v>1855</v>
      </c>
      <c r="D144" s="18"/>
      <c r="E144" s="18"/>
      <c r="F144" s="17"/>
      <c r="G144" s="23"/>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7"/>
      <c r="AG144" s="7"/>
      <c r="AH144" s="7"/>
      <c r="AI144" s="7"/>
      <c r="AJ144" s="7"/>
      <c r="AK144" s="7"/>
      <c r="AL144" s="8"/>
      <c r="AM144" s="8"/>
      <c r="AN144" s="7"/>
      <c r="AO144" s="7"/>
      <c r="AP144" s="7"/>
      <c r="AQ144" s="7"/>
      <c r="AR144" s="7"/>
      <c r="AS144" s="7"/>
      <c r="AT144" s="152"/>
      <c r="AU144" s="80" t="s">
        <v>1038</v>
      </c>
    </row>
    <row r="145" spans="1:47" ht="15" customHeight="1">
      <c r="A145" s="18" t="s">
        <v>225</v>
      </c>
      <c r="B145" s="18" t="s">
        <v>226</v>
      </c>
      <c r="C145" s="18" t="s">
        <v>527</v>
      </c>
      <c r="D145" s="18" t="s">
        <v>1850</v>
      </c>
      <c r="E145" s="18" t="s">
        <v>1818</v>
      </c>
      <c r="F145" s="17"/>
      <c r="G145" s="23"/>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7"/>
      <c r="AG145" s="7"/>
      <c r="AH145" s="7"/>
      <c r="AI145" s="7"/>
      <c r="AJ145" s="7"/>
      <c r="AK145" s="7"/>
      <c r="AL145" s="8"/>
      <c r="AM145" s="8"/>
      <c r="AN145" s="7"/>
      <c r="AO145" s="7"/>
      <c r="AP145" s="7"/>
      <c r="AQ145" s="7"/>
      <c r="AR145" s="7"/>
      <c r="AS145" s="7"/>
      <c r="AT145" s="152"/>
      <c r="AU145" s="80" t="s">
        <v>1038</v>
      </c>
    </row>
    <row r="146" spans="1:47" ht="15" customHeight="1">
      <c r="A146" s="18" t="s">
        <v>225</v>
      </c>
      <c r="B146" s="18" t="s">
        <v>226</v>
      </c>
      <c r="C146" s="18" t="s">
        <v>527</v>
      </c>
      <c r="D146" s="18" t="s">
        <v>1851</v>
      </c>
      <c r="E146" s="18" t="s">
        <v>1818</v>
      </c>
      <c r="F146" s="17"/>
      <c r="G146" s="23"/>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7"/>
      <c r="AG146" s="7"/>
      <c r="AH146" s="7"/>
      <c r="AI146" s="7"/>
      <c r="AJ146" s="7"/>
      <c r="AK146" s="7"/>
      <c r="AL146" s="8"/>
      <c r="AM146" s="8"/>
      <c r="AN146" s="7"/>
      <c r="AO146" s="7"/>
      <c r="AP146" s="7"/>
      <c r="AQ146" s="7"/>
      <c r="AR146" s="7"/>
      <c r="AS146" s="7"/>
      <c r="AT146" s="152"/>
      <c r="AU146" s="80" t="s">
        <v>1038</v>
      </c>
    </row>
    <row r="147" spans="1:47" ht="15" customHeight="1">
      <c r="A147" s="6" t="s">
        <v>225</v>
      </c>
      <c r="B147" s="6" t="s">
        <v>226</v>
      </c>
      <c r="C147" s="6" t="s">
        <v>1856</v>
      </c>
      <c r="D147" s="6"/>
      <c r="E147" s="6"/>
      <c r="F147" s="9">
        <v>0.35</v>
      </c>
      <c r="G147" s="23" t="s">
        <v>525</v>
      </c>
      <c r="H147" s="6" t="s">
        <v>1715</v>
      </c>
      <c r="I147" s="6" t="s">
        <v>446</v>
      </c>
      <c r="J147" s="6"/>
      <c r="K147" s="6"/>
      <c r="L147" s="6"/>
      <c r="M147" s="6"/>
      <c r="N147" s="6"/>
      <c r="O147" s="6"/>
      <c r="P147" s="6"/>
      <c r="Q147" s="6"/>
      <c r="R147" s="6"/>
      <c r="S147" s="6"/>
      <c r="T147" s="6"/>
      <c r="U147" s="6"/>
      <c r="V147" s="6"/>
      <c r="W147" s="6"/>
      <c r="X147" s="6"/>
      <c r="Y147" s="6"/>
      <c r="Z147" s="6"/>
      <c r="AA147" s="6"/>
      <c r="AB147" s="6"/>
      <c r="AC147" s="6"/>
      <c r="AD147" s="6"/>
      <c r="AE147" s="6"/>
      <c r="AF147" s="7">
        <v>0</v>
      </c>
      <c r="AG147" s="7">
        <f t="shared" ref="AG147:AH147" si="149">IF(H147="US",1,0)</f>
        <v>0</v>
      </c>
      <c r="AH147" s="7">
        <f t="shared" si="149"/>
        <v>0</v>
      </c>
      <c r="AI147" s="7">
        <f t="shared" ref="AI147:AI148" si="150">IF(G147="US",1,0)</f>
        <v>1</v>
      </c>
      <c r="AJ147" s="7" t="str">
        <f t="shared" ref="AJ147:AJ148" si="151">IF(AF147=0,"0",IF(AF147=0.5,"3","6"))</f>
        <v>0</v>
      </c>
      <c r="AK147" s="7" t="str">
        <f t="shared" ref="AK147:AK148" si="152">IF(AI147=1,"6","0")</f>
        <v>6</v>
      </c>
      <c r="AL147" s="7" t="str">
        <f t="shared" ref="AL147:AL148" si="153">IF(AF147=0,"1",IF(AF147=0.5,"3","6"))</f>
        <v>1</v>
      </c>
      <c r="AM147" s="7" t="str">
        <f t="shared" ref="AM147:AM148" si="154">IF(AH147=1,"7","0")</f>
        <v>0</v>
      </c>
      <c r="AN147" s="7" t="str">
        <f t="shared" ref="AN147:AN148" si="155">IF(AI147=1,"11","0")</f>
        <v>11</v>
      </c>
      <c r="AO147" s="7" t="str">
        <f t="shared" ref="AO147:AO148" si="156">IF(AG147=1,"14","0")</f>
        <v>0</v>
      </c>
      <c r="AP147" s="7">
        <f t="shared" ref="AP147:AP148" si="157">(0.5*F147)*100</f>
        <v>17.5</v>
      </c>
      <c r="AQ147" s="7">
        <f t="shared" ref="AQ147:AQ148" si="158">SUM(AJ147+AK147+AL147+AM147+AN147+AO147+AP147)</f>
        <v>35.5</v>
      </c>
      <c r="AR147" s="10">
        <f>IF(AQ147&lt;AQ144,AR144+1,AR144)</f>
        <v>0</v>
      </c>
      <c r="AS147" s="10"/>
      <c r="AT147" s="152"/>
      <c r="AU147" t="s">
        <v>1812</v>
      </c>
    </row>
    <row r="148" spans="1:47" ht="15" customHeight="1">
      <c r="A148" s="6" t="s">
        <v>225</v>
      </c>
      <c r="B148" s="6" t="s">
        <v>226</v>
      </c>
      <c r="C148" s="6" t="s">
        <v>1857</v>
      </c>
      <c r="D148" s="6"/>
      <c r="E148" s="6"/>
      <c r="F148" s="9">
        <v>0.35</v>
      </c>
      <c r="G148" s="23" t="s">
        <v>525</v>
      </c>
      <c r="H148" s="6" t="s">
        <v>1858</v>
      </c>
      <c r="I148" s="6" t="s">
        <v>446</v>
      </c>
      <c r="J148" s="6"/>
      <c r="K148" s="6"/>
      <c r="L148" s="6"/>
      <c r="M148" s="6"/>
      <c r="N148" s="6"/>
      <c r="O148" s="6"/>
      <c r="P148" s="6"/>
      <c r="Q148" s="6"/>
      <c r="R148" s="6"/>
      <c r="S148" s="6"/>
      <c r="T148" s="6"/>
      <c r="U148" s="6"/>
      <c r="V148" s="6"/>
      <c r="W148" s="6"/>
      <c r="X148" s="6"/>
      <c r="Y148" s="6"/>
      <c r="Z148" s="6"/>
      <c r="AA148" s="6"/>
      <c r="AB148" s="6"/>
      <c r="AC148" s="6"/>
      <c r="AD148" s="6"/>
      <c r="AE148" s="6"/>
      <c r="AF148" s="7">
        <v>0</v>
      </c>
      <c r="AG148" s="7">
        <f t="shared" ref="AG148:AH148" si="159">IF(H148="US",1,0)</f>
        <v>0</v>
      </c>
      <c r="AH148" s="7">
        <f t="shared" si="159"/>
        <v>0</v>
      </c>
      <c r="AI148" s="7">
        <f t="shared" si="150"/>
        <v>1</v>
      </c>
      <c r="AJ148" s="7" t="str">
        <f t="shared" si="151"/>
        <v>0</v>
      </c>
      <c r="AK148" s="7" t="str">
        <f t="shared" si="152"/>
        <v>6</v>
      </c>
      <c r="AL148" s="7" t="str">
        <f t="shared" si="153"/>
        <v>1</v>
      </c>
      <c r="AM148" s="7" t="str">
        <f t="shared" si="154"/>
        <v>0</v>
      </c>
      <c r="AN148" s="7" t="str">
        <f t="shared" si="155"/>
        <v>11</v>
      </c>
      <c r="AO148" s="7" t="str">
        <f t="shared" si="156"/>
        <v>0</v>
      </c>
      <c r="AP148" s="7">
        <f t="shared" si="157"/>
        <v>17.5</v>
      </c>
      <c r="AQ148" s="7">
        <f t="shared" si="158"/>
        <v>35.5</v>
      </c>
      <c r="AR148" s="10">
        <f>IF(AQ148&lt;AQ147,AR147+1,AR147)</f>
        <v>0</v>
      </c>
      <c r="AS148" s="10"/>
      <c r="AT148" s="152"/>
      <c r="AU148" t="s">
        <v>1812</v>
      </c>
    </row>
    <row r="149" spans="1:47" ht="15" customHeight="1">
      <c r="A149" s="18" t="s">
        <v>225</v>
      </c>
      <c r="B149" s="18" t="s">
        <v>226</v>
      </c>
      <c r="C149" s="18" t="s">
        <v>1859</v>
      </c>
      <c r="D149" s="18"/>
      <c r="E149" s="18"/>
      <c r="F149" s="17"/>
      <c r="G149" s="23"/>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7"/>
      <c r="AG149" s="7"/>
      <c r="AH149" s="7"/>
      <c r="AI149" s="7"/>
      <c r="AJ149" s="7"/>
      <c r="AK149" s="7"/>
      <c r="AL149" s="8"/>
      <c r="AM149" s="8"/>
      <c r="AN149" s="7"/>
      <c r="AO149" s="7"/>
      <c r="AP149" s="7"/>
      <c r="AQ149" s="7"/>
      <c r="AR149" s="7"/>
      <c r="AS149" s="7"/>
      <c r="AT149" s="152"/>
      <c r="AU149" s="80" t="s">
        <v>1038</v>
      </c>
    </row>
    <row r="150" spans="1:47" ht="15" customHeight="1">
      <c r="A150" s="18" t="s">
        <v>225</v>
      </c>
      <c r="B150" s="18" t="s">
        <v>226</v>
      </c>
      <c r="C150" s="18" t="s">
        <v>239</v>
      </c>
      <c r="D150" s="18" t="s">
        <v>1851</v>
      </c>
      <c r="E150" s="18" t="s">
        <v>1818</v>
      </c>
      <c r="F150" s="17"/>
      <c r="G150" s="23"/>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7"/>
      <c r="AG150" s="7"/>
      <c r="AH150" s="7"/>
      <c r="AI150" s="7"/>
      <c r="AJ150" s="7"/>
      <c r="AK150" s="7"/>
      <c r="AL150" s="8"/>
      <c r="AM150" s="8"/>
      <c r="AN150" s="7"/>
      <c r="AO150" s="7"/>
      <c r="AP150" s="7"/>
      <c r="AQ150" s="7"/>
      <c r="AR150" s="7"/>
      <c r="AS150" s="7"/>
      <c r="AT150" s="152"/>
      <c r="AU150" s="80" t="s">
        <v>1038</v>
      </c>
    </row>
    <row r="151" spans="1:47" ht="15" customHeight="1">
      <c r="A151" s="18" t="s">
        <v>225</v>
      </c>
      <c r="B151" s="18" t="s">
        <v>226</v>
      </c>
      <c r="C151" s="18" t="s">
        <v>239</v>
      </c>
      <c r="D151" s="18" t="s">
        <v>1852</v>
      </c>
      <c r="E151" s="18" t="s">
        <v>1824</v>
      </c>
      <c r="F151" s="17"/>
      <c r="G151" s="23"/>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7"/>
      <c r="AG151" s="7"/>
      <c r="AH151" s="7"/>
      <c r="AI151" s="7"/>
      <c r="AJ151" s="7"/>
      <c r="AK151" s="7"/>
      <c r="AL151" s="8"/>
      <c r="AM151" s="8"/>
      <c r="AN151" s="7"/>
      <c r="AO151" s="7"/>
      <c r="AP151" s="7"/>
      <c r="AQ151" s="7"/>
      <c r="AR151" s="7"/>
      <c r="AS151" s="7"/>
      <c r="AT151" s="152"/>
      <c r="AU151" s="80" t="s">
        <v>1038</v>
      </c>
    </row>
    <row r="152" spans="1:47" ht="15" customHeight="1">
      <c r="A152" s="6" t="s">
        <v>225</v>
      </c>
      <c r="B152" s="6" t="s">
        <v>226</v>
      </c>
      <c r="C152" s="6" t="s">
        <v>1860</v>
      </c>
      <c r="D152" s="6"/>
      <c r="E152" s="6"/>
      <c r="F152" s="9">
        <v>0.21</v>
      </c>
      <c r="G152" s="23" t="s">
        <v>525</v>
      </c>
      <c r="H152" s="6" t="s">
        <v>1715</v>
      </c>
      <c r="I152" s="6" t="s">
        <v>446</v>
      </c>
      <c r="J152" s="6"/>
      <c r="K152" s="6"/>
      <c r="L152" s="6"/>
      <c r="M152" s="6"/>
      <c r="N152" s="6"/>
      <c r="O152" s="6"/>
      <c r="P152" s="6"/>
      <c r="Q152" s="6"/>
      <c r="R152" s="6"/>
      <c r="S152" s="6"/>
      <c r="T152" s="6"/>
      <c r="U152" s="6"/>
      <c r="V152" s="6"/>
      <c r="W152" s="6"/>
      <c r="X152" s="6"/>
      <c r="Y152" s="6"/>
      <c r="Z152" s="6"/>
      <c r="AA152" s="6"/>
      <c r="AB152" s="6"/>
      <c r="AC152" s="6"/>
      <c r="AD152" s="6"/>
      <c r="AE152" s="6"/>
      <c r="AF152" s="7">
        <v>0</v>
      </c>
      <c r="AG152" s="7">
        <f t="shared" ref="AG152:AH152" si="160">IF(H152="US",1,0)</f>
        <v>0</v>
      </c>
      <c r="AH152" s="7">
        <f t="shared" si="160"/>
        <v>0</v>
      </c>
      <c r="AI152" s="7">
        <f t="shared" ref="AI152:AI154" si="161">IF(G152="US",1,0)</f>
        <v>1</v>
      </c>
      <c r="AJ152" s="7" t="str">
        <f t="shared" ref="AJ152:AJ154" si="162">IF(AF152=0,"0",IF(AF152=0.5,"3","6"))</f>
        <v>0</v>
      </c>
      <c r="AK152" s="7" t="str">
        <f t="shared" ref="AK152:AK154" si="163">IF(AI152=1,"6","0")</f>
        <v>6</v>
      </c>
      <c r="AL152" s="7" t="str">
        <f t="shared" ref="AL152:AL153" si="164">IF(AF152=0,"1",IF(AF152=0.5,"3","6"))</f>
        <v>1</v>
      </c>
      <c r="AM152" s="7" t="str">
        <f t="shared" ref="AM152:AM154" si="165">IF(AH152=1,"7","0")</f>
        <v>0</v>
      </c>
      <c r="AN152" s="7" t="str">
        <f t="shared" ref="AN152:AN154" si="166">IF(AI152=1,"11","0")</f>
        <v>11</v>
      </c>
      <c r="AO152" s="7" t="str">
        <f t="shared" ref="AO152:AO154" si="167">IF(AG152=1,"14","0")</f>
        <v>0</v>
      </c>
      <c r="AP152" s="7">
        <f t="shared" ref="AP152:AP154" si="168">(0.5*F152)*100</f>
        <v>10.5</v>
      </c>
      <c r="AQ152" s="7">
        <f t="shared" ref="AQ152:AQ154" si="169">SUM(AJ152+AK152+AL152+AM152+AN152+AO152+AP152)</f>
        <v>28.5</v>
      </c>
      <c r="AR152" s="10">
        <f>IF(AQ152&lt;AQ150,AR150+1,AR150)</f>
        <v>0</v>
      </c>
      <c r="AS152" s="10"/>
      <c r="AT152" s="152"/>
      <c r="AU152" t="s">
        <v>1812</v>
      </c>
    </row>
    <row r="153" spans="1:47" ht="15" customHeight="1">
      <c r="A153" s="6" t="s">
        <v>225</v>
      </c>
      <c r="B153" s="6" t="s">
        <v>226</v>
      </c>
      <c r="C153" s="6" t="s">
        <v>1861</v>
      </c>
      <c r="D153" s="6"/>
      <c r="E153" s="6"/>
      <c r="F153" s="9">
        <v>0.21</v>
      </c>
      <c r="G153" s="23" t="s">
        <v>525</v>
      </c>
      <c r="H153" s="6" t="s">
        <v>1858</v>
      </c>
      <c r="I153" s="6" t="s">
        <v>446</v>
      </c>
      <c r="J153" s="6"/>
      <c r="K153" s="6"/>
      <c r="L153" s="6"/>
      <c r="M153" s="6"/>
      <c r="N153" s="6"/>
      <c r="O153" s="6"/>
      <c r="P153" s="6"/>
      <c r="Q153" s="6"/>
      <c r="R153" s="6"/>
      <c r="S153" s="6"/>
      <c r="T153" s="6"/>
      <c r="U153" s="6"/>
      <c r="V153" s="6"/>
      <c r="W153" s="6"/>
      <c r="X153" s="6"/>
      <c r="Y153" s="6"/>
      <c r="Z153" s="6"/>
      <c r="AA153" s="6"/>
      <c r="AB153" s="6"/>
      <c r="AC153" s="6"/>
      <c r="AD153" s="6"/>
      <c r="AE153" s="6"/>
      <c r="AF153" s="7">
        <v>0</v>
      </c>
      <c r="AG153" s="7">
        <f t="shared" ref="AG153:AH153" si="170">IF(H153="US",1,0)</f>
        <v>0</v>
      </c>
      <c r="AH153" s="7">
        <f t="shared" si="170"/>
        <v>0</v>
      </c>
      <c r="AI153" s="7">
        <f t="shared" si="161"/>
        <v>1</v>
      </c>
      <c r="AJ153" s="7" t="str">
        <f t="shared" si="162"/>
        <v>0</v>
      </c>
      <c r="AK153" s="7" t="str">
        <f t="shared" si="163"/>
        <v>6</v>
      </c>
      <c r="AL153" s="7" t="str">
        <f t="shared" si="164"/>
        <v>1</v>
      </c>
      <c r="AM153" s="7" t="str">
        <f t="shared" si="165"/>
        <v>0</v>
      </c>
      <c r="AN153" s="7" t="str">
        <f t="shared" si="166"/>
        <v>11</v>
      </c>
      <c r="AO153" s="7" t="str">
        <f t="shared" si="167"/>
        <v>0</v>
      </c>
      <c r="AP153" s="7">
        <f t="shared" si="168"/>
        <v>10.5</v>
      </c>
      <c r="AQ153" s="7">
        <f t="shared" si="169"/>
        <v>28.5</v>
      </c>
      <c r="AR153" s="10">
        <f t="shared" ref="AR153:AR154" si="171">IF(AQ153&lt;AQ152,AR152+1,AR152)</f>
        <v>0</v>
      </c>
      <c r="AS153" s="10"/>
      <c r="AT153" s="152"/>
      <c r="AU153" t="s">
        <v>1812</v>
      </c>
    </row>
    <row r="154" spans="1:47" ht="15" customHeight="1">
      <c r="A154" s="18" t="s">
        <v>225</v>
      </c>
      <c r="B154" s="18" t="s">
        <v>226</v>
      </c>
      <c r="C154" s="18" t="s">
        <v>429</v>
      </c>
      <c r="D154" s="18" t="s">
        <v>1846</v>
      </c>
      <c r="E154" s="18" t="s">
        <v>1809</v>
      </c>
      <c r="F154" s="17">
        <v>0.05</v>
      </c>
      <c r="G154" s="23" t="s">
        <v>535</v>
      </c>
      <c r="H154" s="6" t="s">
        <v>446</v>
      </c>
      <c r="I154" s="6" t="s">
        <v>446</v>
      </c>
      <c r="J154" s="6"/>
      <c r="K154" s="6"/>
      <c r="L154" s="6"/>
      <c r="M154" s="6"/>
      <c r="N154" s="6"/>
      <c r="O154" s="6"/>
      <c r="P154" s="6"/>
      <c r="Q154" s="6"/>
      <c r="R154" s="6"/>
      <c r="S154" s="6"/>
      <c r="T154" s="6"/>
      <c r="U154" s="6"/>
      <c r="V154" s="6"/>
      <c r="W154" s="6"/>
      <c r="X154" s="6"/>
      <c r="Y154" s="6"/>
      <c r="Z154" s="6"/>
      <c r="AA154" s="6"/>
      <c r="AB154" s="6"/>
      <c r="AC154" s="6"/>
      <c r="AD154" s="6"/>
      <c r="AE154" s="6"/>
      <c r="AF154" s="7">
        <v>0</v>
      </c>
      <c r="AG154" s="7">
        <f t="shared" ref="AG154:AH154" si="172">IF(H154="US",1,0)</f>
        <v>0</v>
      </c>
      <c r="AH154" s="7">
        <f t="shared" si="172"/>
        <v>0</v>
      </c>
      <c r="AI154" s="7">
        <f t="shared" si="161"/>
        <v>0</v>
      </c>
      <c r="AJ154" s="7" t="str">
        <f t="shared" si="162"/>
        <v>0</v>
      </c>
      <c r="AK154" s="7" t="str">
        <f t="shared" si="163"/>
        <v>0</v>
      </c>
      <c r="AL154" s="7">
        <v>3</v>
      </c>
      <c r="AM154" s="7" t="str">
        <f t="shared" si="165"/>
        <v>0</v>
      </c>
      <c r="AN154" s="7" t="str">
        <f t="shared" si="166"/>
        <v>0</v>
      </c>
      <c r="AO154" s="7" t="str">
        <f t="shared" si="167"/>
        <v>0</v>
      </c>
      <c r="AP154" s="7">
        <f t="shared" si="168"/>
        <v>2.5</v>
      </c>
      <c r="AQ154" s="7">
        <f t="shared" si="169"/>
        <v>5.5</v>
      </c>
      <c r="AR154" s="10">
        <f t="shared" si="171"/>
        <v>1</v>
      </c>
      <c r="AS154" s="10"/>
      <c r="AT154" s="152"/>
      <c r="AU154" s="80" t="s">
        <v>1038</v>
      </c>
    </row>
    <row r="155" spans="1:47" ht="15" customHeight="1">
      <c r="A155" s="18" t="s">
        <v>975</v>
      </c>
      <c r="B155" s="18" t="s">
        <v>553</v>
      </c>
      <c r="C155" s="18" t="s">
        <v>1862</v>
      </c>
      <c r="D155" s="18"/>
      <c r="E155" s="18"/>
      <c r="F155" s="17"/>
      <c r="G155" s="23"/>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7"/>
      <c r="AG155" s="7"/>
      <c r="AH155" s="7"/>
      <c r="AI155" s="7"/>
      <c r="AJ155" s="7"/>
      <c r="AK155" s="7"/>
      <c r="AL155" s="8"/>
      <c r="AM155" s="8"/>
      <c r="AN155" s="7"/>
      <c r="AO155" s="7"/>
      <c r="AP155" s="7"/>
      <c r="AQ155" s="7"/>
      <c r="AR155" s="7"/>
      <c r="AS155" s="7"/>
      <c r="AT155" s="152"/>
      <c r="AU155" s="80" t="s">
        <v>1038</v>
      </c>
    </row>
    <row r="156" spans="1:47" ht="15" customHeight="1">
      <c r="A156" s="18" t="s">
        <v>975</v>
      </c>
      <c r="B156" s="18" t="s">
        <v>553</v>
      </c>
      <c r="C156" s="18" t="s">
        <v>554</v>
      </c>
      <c r="D156" s="18"/>
      <c r="E156" s="18"/>
      <c r="F156" s="17">
        <v>0</v>
      </c>
      <c r="G156" s="23" t="s">
        <v>556</v>
      </c>
      <c r="H156" s="6" t="s">
        <v>446</v>
      </c>
      <c r="I156" s="6" t="s">
        <v>512</v>
      </c>
      <c r="J156" s="6"/>
      <c r="K156" s="6"/>
      <c r="L156" s="6"/>
      <c r="M156" s="6"/>
      <c r="N156" s="6"/>
      <c r="O156" s="6"/>
      <c r="P156" s="6"/>
      <c r="Q156" s="6"/>
      <c r="R156" s="6"/>
      <c r="S156" s="6"/>
      <c r="T156" s="6"/>
      <c r="U156" s="6"/>
      <c r="V156" s="6"/>
      <c r="W156" s="6"/>
      <c r="X156" s="6"/>
      <c r="Y156" s="6"/>
      <c r="Z156" s="6"/>
      <c r="AA156" s="6"/>
      <c r="AB156" s="6"/>
      <c r="AC156" s="6"/>
      <c r="AD156" s="6"/>
      <c r="AE156" s="6"/>
      <c r="AF156" s="7">
        <v>0</v>
      </c>
      <c r="AG156" s="7">
        <f t="shared" ref="AG156:AH156" si="173">IF(H156="US",1,0)</f>
        <v>0</v>
      </c>
      <c r="AH156" s="7">
        <f t="shared" si="173"/>
        <v>0</v>
      </c>
      <c r="AI156" s="7">
        <f>IF(G156="US",1,0)</f>
        <v>0</v>
      </c>
      <c r="AJ156" s="7" t="str">
        <f>IF(AF156=0,"0",IF(AF156=0.5,"3","6"))</f>
        <v>0</v>
      </c>
      <c r="AK156" s="7" t="str">
        <f>IF(AI156=1,"6","0")</f>
        <v>0</v>
      </c>
      <c r="AL156" s="7">
        <v>3</v>
      </c>
      <c r="AM156" s="7" t="str">
        <f>IF(AH156=1,"7","0")</f>
        <v>0</v>
      </c>
      <c r="AN156" s="7" t="str">
        <f>IF(AI156=1,"11","0")</f>
        <v>0</v>
      </c>
      <c r="AO156" s="7" t="str">
        <f>IF(AG156=1,"14","0")</f>
        <v>0</v>
      </c>
      <c r="AP156" s="7">
        <f>(0.5*F156)*100</f>
        <v>0</v>
      </c>
      <c r="AQ156" s="7">
        <f>SUM(AJ156+AK156+AL156+AM156+AN156+AO156+AP156)</f>
        <v>3</v>
      </c>
      <c r="AR156" s="10">
        <f>IF(AQ156&lt;AQ155,AR155+1,AR155)</f>
        <v>0</v>
      </c>
      <c r="AS156" s="10"/>
      <c r="AT156" s="152"/>
      <c r="AU156" s="80" t="s">
        <v>1038</v>
      </c>
    </row>
    <row r="157" spans="1:47" ht="15" customHeight="1">
      <c r="A157" s="18" t="s">
        <v>975</v>
      </c>
      <c r="B157" s="18" t="s">
        <v>553</v>
      </c>
      <c r="C157" s="18" t="s">
        <v>1863</v>
      </c>
      <c r="D157" s="18"/>
      <c r="E157" s="18"/>
      <c r="F157" s="17"/>
      <c r="G157" s="23"/>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7"/>
      <c r="AG157" s="7"/>
      <c r="AH157" s="7"/>
      <c r="AI157" s="7"/>
      <c r="AJ157" s="7"/>
      <c r="AK157" s="7"/>
      <c r="AL157" s="8"/>
      <c r="AM157" s="8"/>
      <c r="AN157" s="7"/>
      <c r="AO157" s="7"/>
      <c r="AP157" s="7"/>
      <c r="AQ157" s="7"/>
      <c r="AR157" s="7"/>
      <c r="AS157" s="7"/>
      <c r="AT157" s="152"/>
      <c r="AU157" s="80" t="s">
        <v>1038</v>
      </c>
    </row>
    <row r="158" spans="1:47" ht="15" customHeight="1">
      <c r="A158" s="18" t="s">
        <v>975</v>
      </c>
      <c r="B158" s="18" t="s">
        <v>553</v>
      </c>
      <c r="C158" s="18" t="s">
        <v>1864</v>
      </c>
      <c r="D158" s="18"/>
      <c r="E158" s="18"/>
      <c r="F158" s="17"/>
      <c r="G158" s="23"/>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7"/>
      <c r="AG158" s="7"/>
      <c r="AH158" s="7"/>
      <c r="AI158" s="7"/>
      <c r="AJ158" s="7"/>
      <c r="AK158" s="7"/>
      <c r="AL158" s="8"/>
      <c r="AM158" s="8"/>
      <c r="AN158" s="7"/>
      <c r="AO158" s="7"/>
      <c r="AP158" s="7"/>
      <c r="AQ158" s="7"/>
      <c r="AR158" s="7"/>
      <c r="AS158" s="7"/>
      <c r="AT158" s="152"/>
      <c r="AU158" s="80" t="s">
        <v>1038</v>
      </c>
    </row>
    <row r="159" spans="1:47" ht="15" customHeight="1">
      <c r="A159" s="18" t="s">
        <v>975</v>
      </c>
      <c r="B159" s="18" t="s">
        <v>553</v>
      </c>
      <c r="C159" s="18" t="s">
        <v>1865</v>
      </c>
      <c r="D159" s="18"/>
      <c r="E159" s="18"/>
      <c r="F159" s="17"/>
      <c r="G159" s="23"/>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7"/>
      <c r="AG159" s="7"/>
      <c r="AH159" s="7"/>
      <c r="AI159" s="7"/>
      <c r="AJ159" s="7"/>
      <c r="AK159" s="7"/>
      <c r="AL159" s="8"/>
      <c r="AM159" s="8"/>
      <c r="AN159" s="7"/>
      <c r="AO159" s="7"/>
      <c r="AP159" s="7"/>
      <c r="AQ159" s="7"/>
      <c r="AR159" s="7"/>
      <c r="AS159" s="7"/>
      <c r="AT159" s="152"/>
      <c r="AU159" s="80" t="s">
        <v>1038</v>
      </c>
    </row>
    <row r="160" spans="1:47" ht="15" customHeight="1">
      <c r="A160" s="18" t="s">
        <v>559</v>
      </c>
      <c r="B160" s="18" t="s">
        <v>976</v>
      </c>
      <c r="C160" s="18" t="s">
        <v>1866</v>
      </c>
      <c r="D160" s="18"/>
      <c r="E160" s="18"/>
      <c r="F160" s="17"/>
      <c r="G160" s="23"/>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7"/>
      <c r="AG160" s="7"/>
      <c r="AH160" s="7"/>
      <c r="AI160" s="7"/>
      <c r="AJ160" s="7"/>
      <c r="AK160" s="7"/>
      <c r="AL160" s="8"/>
      <c r="AM160" s="8"/>
      <c r="AN160" s="7"/>
      <c r="AO160" s="7"/>
      <c r="AP160" s="7"/>
      <c r="AQ160" s="7"/>
      <c r="AR160" s="7"/>
      <c r="AS160" s="7"/>
      <c r="AT160" s="152"/>
      <c r="AU160" s="80" t="s">
        <v>1038</v>
      </c>
    </row>
    <row r="161" spans="1:53" ht="15" customHeight="1">
      <c r="A161" s="6" t="s">
        <v>559</v>
      </c>
      <c r="B161" s="6" t="s">
        <v>283</v>
      </c>
      <c r="C161" s="6" t="s">
        <v>1144</v>
      </c>
      <c r="D161" s="6"/>
      <c r="E161" s="6"/>
      <c r="F161" s="9">
        <v>0</v>
      </c>
      <c r="G161" s="23" t="s">
        <v>567</v>
      </c>
      <c r="H161" s="6" t="s">
        <v>567</v>
      </c>
      <c r="I161" s="6" t="s">
        <v>567</v>
      </c>
      <c r="J161" s="6"/>
      <c r="K161" s="6"/>
      <c r="L161" s="6"/>
      <c r="M161" s="6"/>
      <c r="N161" s="6"/>
      <c r="O161" s="6"/>
      <c r="P161" s="6"/>
      <c r="Q161" s="6"/>
      <c r="R161" s="6"/>
      <c r="S161" s="6"/>
      <c r="T161" s="6"/>
      <c r="U161" s="6"/>
      <c r="V161" s="6"/>
      <c r="W161" s="6"/>
      <c r="X161" s="6"/>
      <c r="Y161" s="6"/>
      <c r="Z161" s="6"/>
      <c r="AA161" s="6"/>
      <c r="AB161" s="6"/>
      <c r="AC161" s="6"/>
      <c r="AD161" s="6"/>
      <c r="AE161" s="6"/>
      <c r="AF161" s="7">
        <v>0.5</v>
      </c>
      <c r="AG161" s="7">
        <f t="shared" ref="AG161:AH161" si="174">IF(H161="US",1,0)</f>
        <v>0</v>
      </c>
      <c r="AH161" s="7">
        <f t="shared" si="174"/>
        <v>0</v>
      </c>
      <c r="AI161" s="7">
        <f>IF(G161="US",1,0)</f>
        <v>0</v>
      </c>
      <c r="AJ161" s="7" t="str">
        <f>IF(AF161=0,"0",IF(AF161=0.5,"3","6"))</f>
        <v>3</v>
      </c>
      <c r="AK161" s="7" t="str">
        <f>IF(AI161=1,"6","0")</f>
        <v>0</v>
      </c>
      <c r="AL161" s="7">
        <v>3</v>
      </c>
      <c r="AM161" s="7" t="str">
        <f>IF(AH161=1,"7","0")</f>
        <v>0</v>
      </c>
      <c r="AN161" s="7" t="str">
        <f>IF(AI161=1,"11","0")</f>
        <v>0</v>
      </c>
      <c r="AO161" s="7" t="str">
        <f>IF(AG161=1,"14","0")</f>
        <v>0</v>
      </c>
      <c r="AP161" s="7">
        <f>(0.5*F161)*100</f>
        <v>0</v>
      </c>
      <c r="AQ161" s="7">
        <f>SUM(AJ161+AK161+AL161+AM161+AN161+AO161+AP161)</f>
        <v>6</v>
      </c>
      <c r="AR161" s="10">
        <f>IF(AQ161&lt;AQ160,AR160+1,AR160)</f>
        <v>0</v>
      </c>
      <c r="AS161" s="10"/>
      <c r="AT161" s="152"/>
      <c r="AU161" t="s">
        <v>1867</v>
      </c>
    </row>
    <row r="162" spans="1:53" ht="15" customHeight="1">
      <c r="A162" s="18" t="s">
        <v>559</v>
      </c>
      <c r="B162" s="18" t="s">
        <v>283</v>
      </c>
      <c r="C162" s="18" t="s">
        <v>1868</v>
      </c>
      <c r="D162" s="18"/>
      <c r="E162" s="18"/>
      <c r="F162" s="17"/>
      <c r="G162" s="23"/>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7"/>
      <c r="AG162" s="7"/>
      <c r="AH162" s="7"/>
      <c r="AI162" s="7"/>
      <c r="AJ162" s="7"/>
      <c r="AK162" s="7"/>
      <c r="AL162" s="8"/>
      <c r="AM162" s="8"/>
      <c r="AN162" s="7"/>
      <c r="AO162" s="7"/>
      <c r="AP162" s="7"/>
      <c r="AQ162" s="7"/>
      <c r="AR162" s="7"/>
      <c r="AS162" s="7"/>
      <c r="AT162" s="152"/>
      <c r="AU162" s="80" t="s">
        <v>1038</v>
      </c>
    </row>
    <row r="163" spans="1:53" ht="15" customHeight="1">
      <c r="A163" s="18" t="s">
        <v>559</v>
      </c>
      <c r="B163" s="18" t="s">
        <v>283</v>
      </c>
      <c r="C163" s="18" t="s">
        <v>1146</v>
      </c>
      <c r="D163" s="18"/>
      <c r="E163" s="18"/>
      <c r="F163" s="17">
        <v>0</v>
      </c>
      <c r="G163" s="23" t="s">
        <v>567</v>
      </c>
      <c r="H163" s="6" t="s">
        <v>567</v>
      </c>
      <c r="I163" s="6" t="s">
        <v>446</v>
      </c>
      <c r="J163" s="6"/>
      <c r="K163" s="6"/>
      <c r="L163" s="6"/>
      <c r="M163" s="6"/>
      <c r="N163" s="6"/>
      <c r="O163" s="6"/>
      <c r="P163" s="6"/>
      <c r="Q163" s="6"/>
      <c r="R163" s="6"/>
      <c r="S163" s="6"/>
      <c r="T163" s="6"/>
      <c r="U163" s="6"/>
      <c r="V163" s="6"/>
      <c r="W163" s="6"/>
      <c r="X163" s="6"/>
      <c r="Y163" s="6"/>
      <c r="Z163" s="6"/>
      <c r="AA163" s="6"/>
      <c r="AB163" s="6"/>
      <c r="AC163" s="6"/>
      <c r="AD163" s="6"/>
      <c r="AE163" s="6"/>
      <c r="AF163" s="7">
        <v>0.5</v>
      </c>
      <c r="AG163" s="7">
        <f t="shared" ref="AG163:AH163" si="175">IF(H163="US",1,0)</f>
        <v>0</v>
      </c>
      <c r="AH163" s="7">
        <f t="shared" si="175"/>
        <v>0</v>
      </c>
      <c r="AI163" s="7">
        <f>IF(G163="US",1,0)</f>
        <v>0</v>
      </c>
      <c r="AJ163" s="7" t="str">
        <f>IF(AF163=0,"0",IF(AF163=0.5,"3","6"))</f>
        <v>3</v>
      </c>
      <c r="AK163" s="7" t="str">
        <f>IF(AI163=1,"6","0")</f>
        <v>0</v>
      </c>
      <c r="AL163" s="7" t="str">
        <f>IF(AF163=0,"1",IF(AF163=0.5,"3","6"))</f>
        <v>3</v>
      </c>
      <c r="AM163" s="7" t="str">
        <f>IF(AH163=1,"7","0")</f>
        <v>0</v>
      </c>
      <c r="AN163" s="7" t="str">
        <f>IF(AI163=1,"11","0")</f>
        <v>0</v>
      </c>
      <c r="AO163" s="7" t="str">
        <f>IF(AG163=1,"14","0")</f>
        <v>0</v>
      </c>
      <c r="AP163" s="7">
        <f>(0.5*F163)*100</f>
        <v>0</v>
      </c>
      <c r="AQ163" s="7">
        <f>SUM(AJ163+AK163+AL163+AM163+AN163+AO163+AP163)</f>
        <v>6</v>
      </c>
      <c r="AR163" s="10">
        <f>IF(AQ163&lt;AQ162,AR162+1,AR162)</f>
        <v>0</v>
      </c>
      <c r="AS163" s="10"/>
      <c r="AT163" s="152"/>
      <c r="AU163" s="80" t="s">
        <v>1038</v>
      </c>
    </row>
    <row r="164" spans="1:53" ht="15" customHeight="1">
      <c r="A164" s="18" t="s">
        <v>559</v>
      </c>
      <c r="B164" s="18" t="s">
        <v>283</v>
      </c>
      <c r="C164" s="18" t="s">
        <v>1869</v>
      </c>
      <c r="D164" s="18"/>
      <c r="E164" s="18"/>
      <c r="F164" s="17"/>
      <c r="G164" s="23"/>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7"/>
      <c r="AG164" s="7"/>
      <c r="AH164" s="7"/>
      <c r="AI164" s="7"/>
      <c r="AJ164" s="7"/>
      <c r="AK164" s="7"/>
      <c r="AL164" s="8"/>
      <c r="AM164" s="8"/>
      <c r="AN164" s="7"/>
      <c r="AO164" s="7"/>
      <c r="AP164" s="7"/>
      <c r="AQ164" s="7"/>
      <c r="AR164" s="7"/>
      <c r="AS164" s="7"/>
      <c r="AT164" s="152"/>
      <c r="AU164" s="80" t="s">
        <v>1038</v>
      </c>
    </row>
    <row r="165" spans="1:53" ht="15" customHeight="1">
      <c r="A165" s="18" t="s">
        <v>559</v>
      </c>
      <c r="B165" s="18" t="s">
        <v>283</v>
      </c>
      <c r="C165" s="18" t="s">
        <v>1147</v>
      </c>
      <c r="D165" s="18"/>
      <c r="E165" s="18"/>
      <c r="F165" s="17">
        <v>0</v>
      </c>
      <c r="G165" s="23" t="s">
        <v>567</v>
      </c>
      <c r="H165" s="6" t="s">
        <v>567</v>
      </c>
      <c r="I165" s="6" t="s">
        <v>446</v>
      </c>
      <c r="J165" s="6"/>
      <c r="K165" s="6"/>
      <c r="L165" s="6"/>
      <c r="M165" s="6"/>
      <c r="N165" s="6"/>
      <c r="O165" s="6"/>
      <c r="P165" s="6"/>
      <c r="Q165" s="6"/>
      <c r="R165" s="6"/>
      <c r="S165" s="6"/>
      <c r="T165" s="6"/>
      <c r="U165" s="6"/>
      <c r="V165" s="6"/>
      <c r="W165" s="6"/>
      <c r="X165" s="6"/>
      <c r="Y165" s="6"/>
      <c r="Z165" s="6"/>
      <c r="AA165" s="6"/>
      <c r="AB165" s="6"/>
      <c r="AC165" s="6"/>
      <c r="AD165" s="6"/>
      <c r="AE165" s="6"/>
      <c r="AF165" s="7">
        <v>0.5</v>
      </c>
      <c r="AG165" s="7">
        <f t="shared" ref="AG165:AH165" si="176">IF(H165="US",1,0)</f>
        <v>0</v>
      </c>
      <c r="AH165" s="7">
        <f t="shared" si="176"/>
        <v>0</v>
      </c>
      <c r="AI165" s="7">
        <f>IF(G165="US",1,0)</f>
        <v>0</v>
      </c>
      <c r="AJ165" s="7" t="str">
        <f>IF(AF165=0,"0",IF(AF165=0.5,"3","6"))</f>
        <v>3</v>
      </c>
      <c r="AK165" s="7" t="str">
        <f>IF(AI165=1,"6","0")</f>
        <v>0</v>
      </c>
      <c r="AL165" s="7" t="str">
        <f>IF(AF165=0,"1",IF(AF165=0.5,"3","6"))</f>
        <v>3</v>
      </c>
      <c r="AM165" s="7" t="str">
        <f>IF(AH165=1,"7","0")</f>
        <v>0</v>
      </c>
      <c r="AN165" s="7" t="str">
        <f>IF(AI165=1,"11","0")</f>
        <v>0</v>
      </c>
      <c r="AO165" s="7" t="str">
        <f>IF(AG165=1,"14","0")</f>
        <v>0</v>
      </c>
      <c r="AP165" s="7">
        <f>(0.5*F165)*100</f>
        <v>0</v>
      </c>
      <c r="AQ165" s="7">
        <f>SUM(AJ165+AK165+AL165+AM165+AN165+AO165+AP165)</f>
        <v>6</v>
      </c>
      <c r="AR165" s="10">
        <f>IF(AQ165&lt;AQ164,AR164+1,AR164)</f>
        <v>0</v>
      </c>
      <c r="AS165" s="10"/>
      <c r="AT165" s="152"/>
      <c r="AU165" s="80" t="s">
        <v>1038</v>
      </c>
    </row>
    <row r="166" spans="1:53" ht="15" customHeight="1">
      <c r="A166" s="18" t="s">
        <v>559</v>
      </c>
      <c r="B166" s="18" t="s">
        <v>283</v>
      </c>
      <c r="C166" s="18" t="s">
        <v>1870</v>
      </c>
      <c r="D166" s="18"/>
      <c r="E166" s="18"/>
      <c r="F166" s="17"/>
      <c r="G166" s="23"/>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7"/>
      <c r="AG166" s="7"/>
      <c r="AH166" s="7"/>
      <c r="AI166" s="7"/>
      <c r="AJ166" s="7"/>
      <c r="AK166" s="7"/>
      <c r="AL166" s="8"/>
      <c r="AM166" s="8"/>
      <c r="AN166" s="7"/>
      <c r="AO166" s="7"/>
      <c r="AP166" s="7"/>
      <c r="AQ166" s="7"/>
      <c r="AR166" s="7"/>
      <c r="AS166" s="7"/>
      <c r="AT166" s="152"/>
      <c r="AU166" s="80" t="s">
        <v>1038</v>
      </c>
    </row>
    <row r="167" spans="1:53" ht="15" customHeight="1">
      <c r="A167" s="84" t="s">
        <v>559</v>
      </c>
      <c r="B167" s="84" t="s">
        <v>133</v>
      </c>
      <c r="C167" s="84" t="s">
        <v>1165</v>
      </c>
      <c r="D167" s="84" t="s">
        <v>1871</v>
      </c>
      <c r="E167" s="84"/>
      <c r="F167" s="85">
        <v>0.68</v>
      </c>
      <c r="G167" s="86" t="s">
        <v>583</v>
      </c>
      <c r="H167" s="14" t="s">
        <v>525</v>
      </c>
      <c r="I167" s="14" t="s">
        <v>446</v>
      </c>
      <c r="J167" s="14">
        <v>20</v>
      </c>
      <c r="K167" s="14"/>
      <c r="L167" s="14"/>
      <c r="M167" s="14"/>
      <c r="N167" s="14"/>
      <c r="O167" s="14"/>
      <c r="P167" s="14"/>
      <c r="Q167" s="14"/>
      <c r="R167" s="14"/>
      <c r="S167" s="14"/>
      <c r="T167" s="14"/>
      <c r="U167" s="14"/>
      <c r="V167" s="14"/>
      <c r="W167" s="14"/>
      <c r="X167" s="14"/>
      <c r="Y167" s="14"/>
      <c r="Z167" s="14"/>
      <c r="AA167" s="14"/>
      <c r="AB167" s="14"/>
      <c r="AC167" s="14"/>
      <c r="AD167" s="14"/>
      <c r="AE167" s="14"/>
      <c r="AF167" s="15"/>
      <c r="AG167" s="15"/>
      <c r="AH167" s="15"/>
      <c r="AI167" s="15"/>
      <c r="AJ167" s="15"/>
      <c r="AK167" s="15"/>
      <c r="AL167" s="15"/>
      <c r="AM167" s="15"/>
      <c r="AN167" s="15"/>
      <c r="AO167" s="15"/>
      <c r="AP167" s="15"/>
      <c r="AQ167" s="15"/>
      <c r="AR167" s="16"/>
      <c r="AS167" s="16"/>
      <c r="AT167" s="155"/>
      <c r="AU167" s="87" t="s">
        <v>1038</v>
      </c>
      <c r="AV167" s="1"/>
      <c r="AW167" s="1"/>
      <c r="AX167" s="1"/>
      <c r="AY167" s="1"/>
      <c r="AZ167" s="1"/>
      <c r="BA167" s="1"/>
    </row>
    <row r="168" spans="1:53" ht="15" customHeight="1">
      <c r="A168" s="84" t="s">
        <v>559</v>
      </c>
      <c r="B168" s="84" t="s">
        <v>133</v>
      </c>
      <c r="C168" s="84" t="s">
        <v>1165</v>
      </c>
      <c r="D168" s="84" t="s">
        <v>1872</v>
      </c>
      <c r="E168" s="84"/>
      <c r="F168" s="85">
        <v>0.68</v>
      </c>
      <c r="G168" s="86" t="s">
        <v>583</v>
      </c>
      <c r="H168" s="14" t="s">
        <v>525</v>
      </c>
      <c r="I168" s="14" t="s">
        <v>446</v>
      </c>
      <c r="J168" s="14">
        <v>20</v>
      </c>
      <c r="K168" s="14"/>
      <c r="L168" s="14"/>
      <c r="M168" s="14"/>
      <c r="N168" s="14"/>
      <c r="O168" s="14"/>
      <c r="P168" s="14"/>
      <c r="Q168" s="14"/>
      <c r="R168" s="14"/>
      <c r="S168" s="14"/>
      <c r="T168" s="14"/>
      <c r="U168" s="14"/>
      <c r="V168" s="14"/>
      <c r="W168" s="14"/>
      <c r="X168" s="14"/>
      <c r="Y168" s="14"/>
      <c r="Z168" s="14"/>
      <c r="AA168" s="14"/>
      <c r="AB168" s="14"/>
      <c r="AC168" s="14"/>
      <c r="AD168" s="14"/>
      <c r="AE168" s="14"/>
      <c r="AF168" s="15"/>
      <c r="AG168" s="15"/>
      <c r="AH168" s="15"/>
      <c r="AI168" s="15"/>
      <c r="AJ168" s="15"/>
      <c r="AK168" s="15"/>
      <c r="AL168" s="15"/>
      <c r="AM168" s="15"/>
      <c r="AN168" s="15"/>
      <c r="AO168" s="15"/>
      <c r="AP168" s="15"/>
      <c r="AQ168" s="15"/>
      <c r="AR168" s="16"/>
      <c r="AS168" s="16"/>
      <c r="AT168" s="155"/>
      <c r="AU168" s="87" t="s">
        <v>1038</v>
      </c>
      <c r="AV168" s="1"/>
      <c r="AW168" s="1"/>
      <c r="AX168" s="1"/>
      <c r="AY168" s="1"/>
      <c r="AZ168" s="1"/>
      <c r="BA168" s="1"/>
    </row>
    <row r="169" spans="1:53" ht="15" customHeight="1">
      <c r="A169" s="18" t="s">
        <v>559</v>
      </c>
      <c r="B169" s="18" t="s">
        <v>133</v>
      </c>
      <c r="C169" s="18" t="s">
        <v>1165</v>
      </c>
      <c r="D169" s="18" t="s">
        <v>1873</v>
      </c>
      <c r="E169" s="18"/>
      <c r="F169" s="17"/>
      <c r="G169" s="23"/>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7"/>
      <c r="AG169" s="7"/>
      <c r="AH169" s="7"/>
      <c r="AI169" s="7"/>
      <c r="AJ169" s="7"/>
      <c r="AK169" s="7"/>
      <c r="AL169" s="7"/>
      <c r="AM169" s="7"/>
      <c r="AN169" s="7"/>
      <c r="AO169" s="7"/>
      <c r="AP169" s="7"/>
      <c r="AQ169" s="7"/>
      <c r="AR169" s="10"/>
      <c r="AS169" s="10"/>
      <c r="AT169" s="152"/>
      <c r="AU169" s="80" t="s">
        <v>1038</v>
      </c>
    </row>
    <row r="170" spans="1:53" ht="15" customHeight="1">
      <c r="A170" s="18" t="s">
        <v>559</v>
      </c>
      <c r="B170" s="18" t="s">
        <v>133</v>
      </c>
      <c r="C170" s="18" t="s">
        <v>1165</v>
      </c>
      <c r="D170" s="18" t="s">
        <v>1874</v>
      </c>
      <c r="E170" s="18"/>
      <c r="F170" s="17"/>
      <c r="G170" s="23"/>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7"/>
      <c r="AG170" s="7"/>
      <c r="AH170" s="7"/>
      <c r="AI170" s="7"/>
      <c r="AJ170" s="7"/>
      <c r="AK170" s="7"/>
      <c r="AL170" s="7"/>
      <c r="AM170" s="7"/>
      <c r="AN170" s="7"/>
      <c r="AO170" s="7"/>
      <c r="AP170" s="7"/>
      <c r="AQ170" s="7"/>
      <c r="AR170" s="10"/>
      <c r="AS170" s="10"/>
      <c r="AT170" s="152"/>
      <c r="AU170" s="80" t="s">
        <v>1038</v>
      </c>
    </row>
    <row r="171" spans="1:53" ht="15" customHeight="1">
      <c r="A171" s="18" t="s">
        <v>559</v>
      </c>
      <c r="B171" s="18" t="s">
        <v>133</v>
      </c>
      <c r="C171" s="18" t="s">
        <v>1165</v>
      </c>
      <c r="D171" s="18" t="s">
        <v>1875</v>
      </c>
      <c r="E171" s="18"/>
      <c r="F171" s="17"/>
      <c r="G171" s="23"/>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7"/>
      <c r="AG171" s="7"/>
      <c r="AH171" s="7"/>
      <c r="AI171" s="7"/>
      <c r="AJ171" s="7"/>
      <c r="AK171" s="7"/>
      <c r="AL171" s="7"/>
      <c r="AM171" s="7"/>
      <c r="AN171" s="7"/>
      <c r="AO171" s="7"/>
      <c r="AP171" s="7"/>
      <c r="AQ171" s="7"/>
      <c r="AR171" s="10"/>
      <c r="AS171" s="10"/>
      <c r="AT171" s="152"/>
      <c r="AU171" s="80" t="s">
        <v>1038</v>
      </c>
    </row>
    <row r="172" spans="1:53" ht="15" customHeight="1">
      <c r="A172" s="6" t="s">
        <v>559</v>
      </c>
      <c r="B172" s="6" t="s">
        <v>133</v>
      </c>
      <c r="C172" s="6" t="s">
        <v>1876</v>
      </c>
      <c r="D172" s="6"/>
      <c r="E172" s="6"/>
      <c r="F172" s="9">
        <v>0.68</v>
      </c>
      <c r="G172" s="23" t="s">
        <v>583</v>
      </c>
      <c r="H172" s="6" t="s">
        <v>525</v>
      </c>
      <c r="I172" s="6" t="s">
        <v>525</v>
      </c>
      <c r="J172" s="6"/>
      <c r="K172" s="6"/>
      <c r="L172" s="6"/>
      <c r="M172" s="6"/>
      <c r="N172" s="6"/>
      <c r="O172" s="6"/>
      <c r="P172" s="6"/>
      <c r="Q172" s="6"/>
      <c r="R172" s="6"/>
      <c r="S172" s="6"/>
      <c r="T172" s="6"/>
      <c r="U172" s="6"/>
      <c r="V172" s="6"/>
      <c r="W172" s="6"/>
      <c r="X172" s="6"/>
      <c r="Y172" s="6"/>
      <c r="Z172" s="6"/>
      <c r="AA172" s="6"/>
      <c r="AB172" s="6"/>
      <c r="AC172" s="6"/>
      <c r="AD172" s="6"/>
      <c r="AE172" s="6"/>
      <c r="AF172" s="7">
        <v>0.5</v>
      </c>
      <c r="AG172" s="7">
        <f t="shared" ref="AG172:AH172" si="177">IF(H172="US",1,0)</f>
        <v>1</v>
      </c>
      <c r="AH172" s="7">
        <f t="shared" si="177"/>
        <v>1</v>
      </c>
      <c r="AI172" s="7">
        <f t="shared" ref="AI172:AI174" si="178">IF(G172="US",1,0)</f>
        <v>0</v>
      </c>
      <c r="AJ172" s="7" t="str">
        <f t="shared" ref="AJ172:AJ174" si="179">IF(AF172=0,"0",IF(AF172=0.5,"3","6"))</f>
        <v>3</v>
      </c>
      <c r="AK172" s="7" t="str">
        <f t="shared" ref="AK172:AK174" si="180">IF(AI172=1,"6","0")</f>
        <v>0</v>
      </c>
      <c r="AL172" s="7">
        <v>6</v>
      </c>
      <c r="AM172" s="7" t="str">
        <f t="shared" ref="AM172:AM174" si="181">IF(AH172=1,"7","0")</f>
        <v>7</v>
      </c>
      <c r="AN172" s="7" t="str">
        <f t="shared" ref="AN172:AN174" si="182">IF(AI172=1,"11","0")</f>
        <v>0</v>
      </c>
      <c r="AO172" s="7" t="str">
        <f t="shared" ref="AO172:AO174" si="183">IF(AG172=1,"14","0")</f>
        <v>14</v>
      </c>
      <c r="AP172" s="7">
        <f t="shared" ref="AP172:AP174" si="184">(0.5*F172)*100</f>
        <v>34</v>
      </c>
      <c r="AQ172" s="7">
        <f t="shared" ref="AQ172:AQ174" si="185">SUM(AJ172+AK172+AL172+AM172+AN172+AO172+AP172)</f>
        <v>64</v>
      </c>
      <c r="AR172" s="10">
        <f>IF(AQ172&lt;AQ171,AR171+1,AR171)</f>
        <v>0</v>
      </c>
      <c r="AS172" s="10"/>
      <c r="AT172" s="152"/>
      <c r="AU172" t="s">
        <v>1812</v>
      </c>
    </row>
    <row r="173" spans="1:53" ht="15" customHeight="1">
      <c r="A173" s="6" t="s">
        <v>559</v>
      </c>
      <c r="B173" s="6" t="s">
        <v>133</v>
      </c>
      <c r="C173" s="6" t="s">
        <v>1877</v>
      </c>
      <c r="D173" s="6"/>
      <c r="E173" s="6"/>
      <c r="F173" s="9">
        <v>0.68</v>
      </c>
      <c r="G173" s="23" t="s">
        <v>583</v>
      </c>
      <c r="H173" s="6" t="s">
        <v>444</v>
      </c>
      <c r="I173" s="6" t="s">
        <v>525</v>
      </c>
      <c r="J173" s="6"/>
      <c r="K173" s="6"/>
      <c r="L173" s="6"/>
      <c r="M173" s="6"/>
      <c r="N173" s="6"/>
      <c r="O173" s="6"/>
      <c r="P173" s="6"/>
      <c r="Q173" s="6"/>
      <c r="R173" s="6"/>
      <c r="S173" s="6"/>
      <c r="T173" s="6"/>
      <c r="U173" s="6"/>
      <c r="V173" s="6"/>
      <c r="W173" s="6"/>
      <c r="X173" s="6"/>
      <c r="Y173" s="6"/>
      <c r="Z173" s="6"/>
      <c r="AA173" s="6"/>
      <c r="AB173" s="6"/>
      <c r="AC173" s="6"/>
      <c r="AD173" s="6"/>
      <c r="AE173" s="6"/>
      <c r="AF173" s="7">
        <v>0.5</v>
      </c>
      <c r="AG173" s="7">
        <f t="shared" ref="AG173:AH173" si="186">IF(H173="US",1,0)</f>
        <v>0</v>
      </c>
      <c r="AH173" s="7">
        <f t="shared" si="186"/>
        <v>1</v>
      </c>
      <c r="AI173" s="7">
        <f t="shared" si="178"/>
        <v>0</v>
      </c>
      <c r="AJ173" s="7" t="str">
        <f t="shared" si="179"/>
        <v>3</v>
      </c>
      <c r="AK173" s="7" t="str">
        <f t="shared" si="180"/>
        <v>0</v>
      </c>
      <c r="AL173" s="7">
        <v>3</v>
      </c>
      <c r="AM173" s="7" t="str">
        <f t="shared" si="181"/>
        <v>7</v>
      </c>
      <c r="AN173" s="7" t="str">
        <f t="shared" si="182"/>
        <v>0</v>
      </c>
      <c r="AO173" s="7" t="str">
        <f t="shared" si="183"/>
        <v>0</v>
      </c>
      <c r="AP173" s="7">
        <f t="shared" si="184"/>
        <v>34</v>
      </c>
      <c r="AQ173" s="7">
        <f t="shared" si="185"/>
        <v>47</v>
      </c>
      <c r="AR173" s="10">
        <f>IF(AQ173&lt;AQ167,AR167+1,AR167)</f>
        <v>0</v>
      </c>
      <c r="AS173" s="10"/>
      <c r="AT173" s="152"/>
      <c r="AU173" t="s">
        <v>1812</v>
      </c>
    </row>
    <row r="174" spans="1:53" ht="15" customHeight="1">
      <c r="A174" s="6" t="s">
        <v>559</v>
      </c>
      <c r="B174" s="6" t="s">
        <v>133</v>
      </c>
      <c r="C174" s="6" t="s">
        <v>1877</v>
      </c>
      <c r="D174" s="6"/>
      <c r="E174" s="6"/>
      <c r="F174" s="9">
        <v>0.12</v>
      </c>
      <c r="G174" s="23" t="s">
        <v>444</v>
      </c>
      <c r="H174" s="6" t="s">
        <v>446</v>
      </c>
      <c r="I174" s="6" t="s">
        <v>446</v>
      </c>
      <c r="J174" s="6"/>
      <c r="K174" s="6"/>
      <c r="L174" s="6"/>
      <c r="M174" s="6"/>
      <c r="N174" s="6"/>
      <c r="O174" s="6"/>
      <c r="P174" s="6"/>
      <c r="Q174" s="6"/>
      <c r="R174" s="6"/>
      <c r="S174" s="6"/>
      <c r="T174" s="6"/>
      <c r="U174" s="6"/>
      <c r="V174" s="6"/>
      <c r="W174" s="6"/>
      <c r="X174" s="6"/>
      <c r="Y174" s="6"/>
      <c r="Z174" s="6"/>
      <c r="AA174" s="6"/>
      <c r="AB174" s="6"/>
      <c r="AC174" s="6"/>
      <c r="AD174" s="6"/>
      <c r="AE174" s="6"/>
      <c r="AF174" s="7">
        <v>0.5</v>
      </c>
      <c r="AG174" s="7">
        <f t="shared" ref="AG174:AH174" si="187">IF(H174="US",1,0)</f>
        <v>0</v>
      </c>
      <c r="AH174" s="7">
        <f t="shared" si="187"/>
        <v>0</v>
      </c>
      <c r="AI174" s="7">
        <f t="shared" si="178"/>
        <v>0</v>
      </c>
      <c r="AJ174" s="7" t="str">
        <f t="shared" si="179"/>
        <v>3</v>
      </c>
      <c r="AK174" s="7" t="str">
        <f t="shared" si="180"/>
        <v>0</v>
      </c>
      <c r="AL174" s="7">
        <v>3</v>
      </c>
      <c r="AM174" s="7" t="str">
        <f t="shared" si="181"/>
        <v>0</v>
      </c>
      <c r="AN174" s="7" t="str">
        <f t="shared" si="182"/>
        <v>0</v>
      </c>
      <c r="AO174" s="7" t="str">
        <f t="shared" si="183"/>
        <v>0</v>
      </c>
      <c r="AP174" s="7">
        <f t="shared" si="184"/>
        <v>6</v>
      </c>
      <c r="AQ174" s="7">
        <f t="shared" si="185"/>
        <v>12</v>
      </c>
      <c r="AR174" s="10">
        <f>IF(AQ174&lt;AQ173,AR173+1,AR173)</f>
        <v>1</v>
      </c>
      <c r="AS174" s="10"/>
      <c r="AT174" s="152"/>
      <c r="AU174" t="s">
        <v>1812</v>
      </c>
    </row>
    <row r="175" spans="1:53" ht="15" customHeight="1">
      <c r="A175" s="18" t="s">
        <v>559</v>
      </c>
      <c r="B175" s="18" t="s">
        <v>133</v>
      </c>
      <c r="C175" s="18" t="s">
        <v>1878</v>
      </c>
      <c r="D175" s="18" t="s">
        <v>1779</v>
      </c>
      <c r="E175" s="18"/>
      <c r="F175" s="17"/>
      <c r="G175" s="23"/>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7"/>
      <c r="AG175" s="7"/>
      <c r="AH175" s="7"/>
      <c r="AI175" s="7"/>
      <c r="AJ175" s="7"/>
      <c r="AK175" s="7"/>
      <c r="AL175" s="8"/>
      <c r="AM175" s="8"/>
      <c r="AN175" s="7"/>
      <c r="AO175" s="7"/>
      <c r="AP175" s="7"/>
      <c r="AQ175" s="7"/>
      <c r="AR175" s="7"/>
      <c r="AS175" s="7"/>
      <c r="AT175" s="152"/>
      <c r="AU175" s="80" t="s">
        <v>1038</v>
      </c>
    </row>
    <row r="176" spans="1:53" ht="15" customHeight="1">
      <c r="A176" s="18" t="s">
        <v>559</v>
      </c>
      <c r="B176" s="18" t="s">
        <v>133</v>
      </c>
      <c r="C176" s="18" t="s">
        <v>1878</v>
      </c>
      <c r="D176" s="18" t="s">
        <v>1879</v>
      </c>
      <c r="E176" s="18"/>
      <c r="F176" s="17"/>
      <c r="G176" s="23"/>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7"/>
      <c r="AG176" s="7"/>
      <c r="AH176" s="7"/>
      <c r="AI176" s="7"/>
      <c r="AJ176" s="7"/>
      <c r="AK176" s="7"/>
      <c r="AL176" s="8"/>
      <c r="AM176" s="8"/>
      <c r="AN176" s="7"/>
      <c r="AO176" s="7"/>
      <c r="AP176" s="7"/>
      <c r="AQ176" s="7"/>
      <c r="AR176" s="7"/>
      <c r="AS176" s="7"/>
      <c r="AT176" s="152"/>
      <c r="AU176" s="80" t="s">
        <v>1038</v>
      </c>
    </row>
    <row r="177" spans="1:53" ht="15" customHeight="1">
      <c r="A177" s="6" t="s">
        <v>559</v>
      </c>
      <c r="B177" s="6" t="s">
        <v>133</v>
      </c>
      <c r="C177" s="6" t="s">
        <v>1149</v>
      </c>
      <c r="D177" s="6" t="s">
        <v>1880</v>
      </c>
      <c r="E177" s="6"/>
      <c r="F177" s="9">
        <v>0.56999999999999995</v>
      </c>
      <c r="G177" s="23" t="s">
        <v>583</v>
      </c>
      <c r="H177" s="6" t="s">
        <v>444</v>
      </c>
      <c r="I177" s="6" t="s">
        <v>525</v>
      </c>
      <c r="J177" s="6"/>
      <c r="K177" s="6"/>
      <c r="L177" s="6"/>
      <c r="M177" s="6"/>
      <c r="N177" s="6"/>
      <c r="O177" s="6"/>
      <c r="P177" s="6"/>
      <c r="Q177" s="6"/>
      <c r="R177" s="6"/>
      <c r="S177" s="6"/>
      <c r="T177" s="6"/>
      <c r="U177" s="6"/>
      <c r="V177" s="6"/>
      <c r="W177" s="6"/>
      <c r="X177" s="6"/>
      <c r="Y177" s="6"/>
      <c r="Z177" s="6"/>
      <c r="AA177" s="6"/>
      <c r="AB177" s="6"/>
      <c r="AC177" s="6"/>
      <c r="AD177" s="6"/>
      <c r="AE177" s="6"/>
      <c r="AF177" s="7">
        <v>0.5</v>
      </c>
      <c r="AG177" s="7">
        <f t="shared" ref="AG177:AH177" si="188">IF(H177="US",1,0)</f>
        <v>0</v>
      </c>
      <c r="AH177" s="7">
        <f t="shared" si="188"/>
        <v>1</v>
      </c>
      <c r="AI177" s="7">
        <f>IF(G177="US",1,0)</f>
        <v>0</v>
      </c>
      <c r="AJ177" s="7" t="str">
        <f>IF(AF177=0,"0",IF(AF177=0.5,"3","6"))</f>
        <v>3</v>
      </c>
      <c r="AK177" s="7" t="str">
        <f>IF(AI177=1,"6","0")</f>
        <v>0</v>
      </c>
      <c r="AL177" s="7" t="str">
        <f>IF(AF177=0,"1",IF(AF177=0.5,"3","6"))</f>
        <v>3</v>
      </c>
      <c r="AM177" s="7" t="str">
        <f>IF(AH177=1,"7","0")</f>
        <v>7</v>
      </c>
      <c r="AN177" s="7" t="str">
        <f>IF(AI177=1,"11","0")</f>
        <v>0</v>
      </c>
      <c r="AO177" s="7" t="str">
        <f>IF(AG177=1,"14","0")</f>
        <v>0</v>
      </c>
      <c r="AP177" s="7">
        <f>(0.5*F177)*100</f>
        <v>28.499999999999996</v>
      </c>
      <c r="AQ177" s="7">
        <f>SUM(AJ177+AK177+AL177+AM177+AN177+AO177+AP177)</f>
        <v>41.5</v>
      </c>
      <c r="AR177" s="10">
        <f>IF(AQ177&lt;AQ175,AR175+1,AR175)</f>
        <v>0</v>
      </c>
      <c r="AS177" s="10"/>
      <c r="AT177" s="152"/>
      <c r="AU177" t="s">
        <v>1813</v>
      </c>
    </row>
    <row r="178" spans="1:53" ht="15" customHeight="1">
      <c r="A178" s="18" t="s">
        <v>559</v>
      </c>
      <c r="B178" s="18" t="s">
        <v>133</v>
      </c>
      <c r="C178" s="18" t="s">
        <v>1149</v>
      </c>
      <c r="D178" s="18" t="s">
        <v>1881</v>
      </c>
      <c r="E178" s="18"/>
      <c r="F178" s="17"/>
      <c r="G178" s="23"/>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7"/>
      <c r="AG178" s="7"/>
      <c r="AH178" s="7"/>
      <c r="AI178" s="7"/>
      <c r="AJ178" s="7"/>
      <c r="AK178" s="7"/>
      <c r="AL178" s="7"/>
      <c r="AM178" s="7"/>
      <c r="AN178" s="7"/>
      <c r="AO178" s="7"/>
      <c r="AP178" s="7"/>
      <c r="AQ178" s="7"/>
      <c r="AR178" s="10"/>
      <c r="AS178" s="10"/>
      <c r="AT178" s="152"/>
      <c r="AU178" s="80" t="s">
        <v>1038</v>
      </c>
    </row>
    <row r="179" spans="1:53" ht="15" customHeight="1">
      <c r="A179" s="18" t="s">
        <v>559</v>
      </c>
      <c r="B179" s="18" t="s">
        <v>133</v>
      </c>
      <c r="C179" s="18" t="s">
        <v>1149</v>
      </c>
      <c r="D179" s="18" t="s">
        <v>1874</v>
      </c>
      <c r="E179" s="18"/>
      <c r="F179" s="17"/>
      <c r="G179" s="23"/>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7"/>
      <c r="AG179" s="7"/>
      <c r="AH179" s="7"/>
      <c r="AI179" s="7"/>
      <c r="AJ179" s="7"/>
      <c r="AK179" s="7"/>
      <c r="AL179" s="7"/>
      <c r="AM179" s="7"/>
      <c r="AN179" s="7"/>
      <c r="AO179" s="7"/>
      <c r="AP179" s="7"/>
      <c r="AQ179" s="7"/>
      <c r="AR179" s="10"/>
      <c r="AS179" s="10"/>
      <c r="AT179" s="152"/>
      <c r="AU179" s="80" t="s">
        <v>1038</v>
      </c>
    </row>
    <row r="180" spans="1:53" ht="15" customHeight="1">
      <c r="A180" s="18" t="s">
        <v>559</v>
      </c>
      <c r="B180" s="18" t="s">
        <v>133</v>
      </c>
      <c r="C180" s="18" t="s">
        <v>1149</v>
      </c>
      <c r="D180" s="18" t="s">
        <v>1882</v>
      </c>
      <c r="E180" s="18"/>
      <c r="F180" s="17"/>
      <c r="G180" s="23"/>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7"/>
      <c r="AG180" s="7"/>
      <c r="AH180" s="7"/>
      <c r="AI180" s="7"/>
      <c r="AJ180" s="7"/>
      <c r="AK180" s="7"/>
      <c r="AL180" s="7"/>
      <c r="AM180" s="7"/>
      <c r="AN180" s="7"/>
      <c r="AO180" s="7"/>
      <c r="AP180" s="7"/>
      <c r="AQ180" s="7"/>
      <c r="AR180" s="10"/>
      <c r="AS180" s="10"/>
      <c r="AT180" s="152"/>
      <c r="AU180" s="80" t="s">
        <v>1038</v>
      </c>
    </row>
    <row r="181" spans="1:53" ht="15" customHeight="1">
      <c r="A181" s="18" t="s">
        <v>559</v>
      </c>
      <c r="B181" s="18" t="s">
        <v>133</v>
      </c>
      <c r="C181" s="18" t="s">
        <v>1149</v>
      </c>
      <c r="D181" s="18" t="s">
        <v>1883</v>
      </c>
      <c r="E181" s="18"/>
      <c r="F181" s="17"/>
      <c r="G181" s="23"/>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7"/>
      <c r="AG181" s="7"/>
      <c r="AH181" s="7"/>
      <c r="AI181" s="7"/>
      <c r="AJ181" s="7"/>
      <c r="AK181" s="7"/>
      <c r="AL181" s="7"/>
      <c r="AM181" s="7"/>
      <c r="AN181" s="7"/>
      <c r="AO181" s="7"/>
      <c r="AP181" s="7"/>
      <c r="AQ181" s="7"/>
      <c r="AR181" s="10"/>
      <c r="AS181" s="10"/>
      <c r="AT181" s="152"/>
      <c r="AU181" s="80" t="s">
        <v>1038</v>
      </c>
    </row>
    <row r="182" spans="1:53" ht="15" customHeight="1">
      <c r="A182" s="18" t="s">
        <v>559</v>
      </c>
      <c r="B182" s="18" t="s">
        <v>133</v>
      </c>
      <c r="C182" s="18" t="s">
        <v>1149</v>
      </c>
      <c r="D182" s="18" t="s">
        <v>1884</v>
      </c>
      <c r="E182" s="18"/>
      <c r="F182" s="17"/>
      <c r="G182" s="23"/>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7"/>
      <c r="AG182" s="7"/>
      <c r="AH182" s="7"/>
      <c r="AI182" s="7"/>
      <c r="AJ182" s="7"/>
      <c r="AK182" s="7"/>
      <c r="AL182" s="7"/>
      <c r="AM182" s="7"/>
      <c r="AN182" s="7"/>
      <c r="AO182" s="7"/>
      <c r="AP182" s="7"/>
      <c r="AQ182" s="7"/>
      <c r="AR182" s="10"/>
      <c r="AS182" s="10"/>
      <c r="AT182" s="152"/>
      <c r="AU182" s="80" t="s">
        <v>1038</v>
      </c>
    </row>
    <row r="183" spans="1:53" ht="15" customHeight="1">
      <c r="A183" s="18" t="s">
        <v>559</v>
      </c>
      <c r="B183" s="18" t="s">
        <v>133</v>
      </c>
      <c r="C183" s="18" t="s">
        <v>1149</v>
      </c>
      <c r="D183" s="18" t="s">
        <v>1872</v>
      </c>
      <c r="E183" s="18"/>
      <c r="F183" s="17"/>
      <c r="G183" s="23"/>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7"/>
      <c r="AG183" s="7"/>
      <c r="AH183" s="7"/>
      <c r="AI183" s="7"/>
      <c r="AJ183" s="7"/>
      <c r="AK183" s="7"/>
      <c r="AL183" s="7"/>
      <c r="AM183" s="7"/>
      <c r="AN183" s="7"/>
      <c r="AO183" s="7"/>
      <c r="AP183" s="7"/>
      <c r="AQ183" s="7"/>
      <c r="AR183" s="10"/>
      <c r="AS183" s="10"/>
      <c r="AT183" s="152"/>
      <c r="AU183" s="80" t="s">
        <v>1038</v>
      </c>
    </row>
    <row r="184" spans="1:53" ht="15" customHeight="1">
      <c r="A184" s="84" t="s">
        <v>559</v>
      </c>
      <c r="B184" s="84" t="s">
        <v>133</v>
      </c>
      <c r="C184" s="84" t="s">
        <v>1149</v>
      </c>
      <c r="D184" s="84" t="s">
        <v>1871</v>
      </c>
      <c r="E184" s="84"/>
      <c r="F184" s="85">
        <v>0.54</v>
      </c>
      <c r="G184" s="86" t="s">
        <v>583</v>
      </c>
      <c r="H184" s="14" t="s">
        <v>525</v>
      </c>
      <c r="I184" s="14" t="s">
        <v>525</v>
      </c>
      <c r="J184" s="14">
        <v>22</v>
      </c>
      <c r="K184" s="14"/>
      <c r="L184" s="14"/>
      <c r="M184" s="14"/>
      <c r="N184" s="14"/>
      <c r="O184" s="14"/>
      <c r="P184" s="14"/>
      <c r="Q184" s="14"/>
      <c r="R184" s="14"/>
      <c r="S184" s="14"/>
      <c r="T184" s="14"/>
      <c r="U184" s="14"/>
      <c r="V184" s="14"/>
      <c r="W184" s="14"/>
      <c r="X184" s="14"/>
      <c r="Y184" s="14"/>
      <c r="Z184" s="14"/>
      <c r="AA184" s="14"/>
      <c r="AB184" s="14"/>
      <c r="AC184" s="14"/>
      <c r="AD184" s="14"/>
      <c r="AE184" s="14"/>
      <c r="AF184" s="15"/>
      <c r="AG184" s="15"/>
      <c r="AH184" s="15"/>
      <c r="AI184" s="15"/>
      <c r="AJ184" s="15"/>
      <c r="AK184" s="15"/>
      <c r="AL184" s="15"/>
      <c r="AM184" s="15"/>
      <c r="AN184" s="15"/>
      <c r="AO184" s="15"/>
      <c r="AP184" s="15"/>
      <c r="AQ184" s="15"/>
      <c r="AR184" s="16"/>
      <c r="AS184" s="16"/>
      <c r="AT184" s="155"/>
      <c r="AU184" s="87" t="s">
        <v>1038</v>
      </c>
      <c r="AV184" s="1"/>
      <c r="AW184" s="1"/>
      <c r="AX184" s="1"/>
      <c r="AY184" s="1"/>
      <c r="AZ184" s="1"/>
      <c r="BA184" s="1"/>
    </row>
    <row r="185" spans="1:53" ht="15" customHeight="1">
      <c r="A185" s="6" t="s">
        <v>559</v>
      </c>
      <c r="B185" s="6" t="s">
        <v>133</v>
      </c>
      <c r="C185" s="6" t="s">
        <v>1885</v>
      </c>
      <c r="D185" s="6" t="s">
        <v>1880</v>
      </c>
      <c r="E185" s="6"/>
      <c r="F185" s="9">
        <v>0.56999999999999995</v>
      </c>
      <c r="G185" s="23" t="s">
        <v>583</v>
      </c>
      <c r="H185" s="6" t="s">
        <v>444</v>
      </c>
      <c r="I185" s="6" t="s">
        <v>525</v>
      </c>
      <c r="J185" s="6"/>
      <c r="K185" s="6"/>
      <c r="L185" s="6"/>
      <c r="M185" s="6"/>
      <c r="N185" s="6"/>
      <c r="O185" s="6"/>
      <c r="P185" s="6"/>
      <c r="Q185" s="6"/>
      <c r="R185" s="6"/>
      <c r="S185" s="6"/>
      <c r="T185" s="6"/>
      <c r="U185" s="6"/>
      <c r="V185" s="6"/>
      <c r="W185" s="6"/>
      <c r="X185" s="6"/>
      <c r="Y185" s="6"/>
      <c r="Z185" s="6"/>
      <c r="AA185" s="6"/>
      <c r="AB185" s="6"/>
      <c r="AC185" s="6"/>
      <c r="AD185" s="6"/>
      <c r="AE185" s="6"/>
      <c r="AF185" s="7">
        <v>0.5</v>
      </c>
      <c r="AG185" s="7">
        <f t="shared" ref="AG185:AH185" si="189">IF(H185="US",1,0)</f>
        <v>0</v>
      </c>
      <c r="AH185" s="7">
        <f t="shared" si="189"/>
        <v>1</v>
      </c>
      <c r="AI185" s="7">
        <f>IF(G185="US",1,0)</f>
        <v>0</v>
      </c>
      <c r="AJ185" s="7" t="str">
        <f>IF(AF185=0,"0",IF(AF185=0.5,"3","6"))</f>
        <v>3</v>
      </c>
      <c r="AK185" s="7" t="str">
        <f>IF(AI185=1,"6","0")</f>
        <v>0</v>
      </c>
      <c r="AL185" s="7" t="str">
        <f>IF(AF185=0,"1",IF(AF185=0.5,"3","6"))</f>
        <v>3</v>
      </c>
      <c r="AM185" s="7" t="str">
        <f>IF(AH185=1,"7","0")</f>
        <v>7</v>
      </c>
      <c r="AN185" s="7" t="str">
        <f>IF(AI185=1,"11","0")</f>
        <v>0</v>
      </c>
      <c r="AO185" s="7" t="str">
        <f>IF(AG185=1,"14","0")</f>
        <v>0</v>
      </c>
      <c r="AP185" s="7">
        <f>(0.5*F185)*100</f>
        <v>28.499999999999996</v>
      </c>
      <c r="AQ185" s="7">
        <f>SUM(AJ185+AK185+AL185+AM185+AN185+AO185+AP185)</f>
        <v>41.5</v>
      </c>
      <c r="AR185" s="10">
        <f>IF(AQ185&lt;AQ177,AR177+1,AR177)</f>
        <v>0</v>
      </c>
      <c r="AS185" s="10"/>
      <c r="AT185" s="152"/>
      <c r="AU185" t="s">
        <v>1813</v>
      </c>
    </row>
    <row r="186" spans="1:53" ht="15" customHeight="1">
      <c r="A186" s="18" t="s">
        <v>559</v>
      </c>
      <c r="B186" s="18" t="s">
        <v>133</v>
      </c>
      <c r="C186" s="18" t="s">
        <v>1885</v>
      </c>
      <c r="D186" s="18" t="s">
        <v>1881</v>
      </c>
      <c r="E186" s="18"/>
      <c r="F186" s="17"/>
      <c r="G186" s="23"/>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7"/>
      <c r="AG186" s="7"/>
      <c r="AH186" s="7"/>
      <c r="AI186" s="7"/>
      <c r="AJ186" s="7"/>
      <c r="AK186" s="7"/>
      <c r="AL186" s="7"/>
      <c r="AM186" s="7"/>
      <c r="AN186" s="7"/>
      <c r="AO186" s="7"/>
      <c r="AP186" s="7"/>
      <c r="AQ186" s="7"/>
      <c r="AR186" s="10"/>
      <c r="AS186" s="10"/>
      <c r="AT186" s="152"/>
      <c r="AU186" s="80" t="s">
        <v>1038</v>
      </c>
    </row>
    <row r="187" spans="1:53" ht="15" customHeight="1">
      <c r="A187" s="18" t="s">
        <v>559</v>
      </c>
      <c r="B187" s="18" t="s">
        <v>133</v>
      </c>
      <c r="C187" s="18" t="s">
        <v>1885</v>
      </c>
      <c r="D187" s="18" t="s">
        <v>1874</v>
      </c>
      <c r="E187" s="18"/>
      <c r="F187" s="17"/>
      <c r="G187" s="23"/>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7"/>
      <c r="AG187" s="7"/>
      <c r="AH187" s="7"/>
      <c r="AI187" s="7"/>
      <c r="AJ187" s="7"/>
      <c r="AK187" s="7"/>
      <c r="AL187" s="7"/>
      <c r="AM187" s="7"/>
      <c r="AN187" s="7"/>
      <c r="AO187" s="7"/>
      <c r="AP187" s="7"/>
      <c r="AQ187" s="7"/>
      <c r="AR187" s="10"/>
      <c r="AS187" s="10"/>
      <c r="AT187" s="152"/>
      <c r="AU187" s="80" t="s">
        <v>1038</v>
      </c>
    </row>
    <row r="188" spans="1:53" ht="15" customHeight="1">
      <c r="A188" s="18" t="s">
        <v>559</v>
      </c>
      <c r="B188" s="18" t="s">
        <v>133</v>
      </c>
      <c r="C188" s="18" t="s">
        <v>1885</v>
      </c>
      <c r="D188" s="18" t="s">
        <v>1884</v>
      </c>
      <c r="E188" s="18"/>
      <c r="F188" s="17"/>
      <c r="G188" s="23"/>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7"/>
      <c r="AG188" s="7"/>
      <c r="AH188" s="7"/>
      <c r="AI188" s="7"/>
      <c r="AJ188" s="7"/>
      <c r="AK188" s="7"/>
      <c r="AL188" s="7"/>
      <c r="AM188" s="7"/>
      <c r="AN188" s="7"/>
      <c r="AO188" s="7"/>
      <c r="AP188" s="7"/>
      <c r="AQ188" s="7"/>
      <c r="AR188" s="10"/>
      <c r="AS188" s="10"/>
      <c r="AT188" s="152"/>
      <c r="AU188" s="80" t="s">
        <v>1038</v>
      </c>
    </row>
    <row r="189" spans="1:53" ht="15" customHeight="1">
      <c r="A189" s="18" t="s">
        <v>559</v>
      </c>
      <c r="B189" s="18" t="s">
        <v>133</v>
      </c>
      <c r="C189" s="18" t="s">
        <v>1885</v>
      </c>
      <c r="D189" s="18" t="s">
        <v>1872</v>
      </c>
      <c r="E189" s="18"/>
      <c r="F189" s="17"/>
      <c r="G189" s="23"/>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7"/>
      <c r="AG189" s="7"/>
      <c r="AH189" s="7"/>
      <c r="AI189" s="7"/>
      <c r="AJ189" s="7"/>
      <c r="AK189" s="7"/>
      <c r="AL189" s="7"/>
      <c r="AM189" s="7"/>
      <c r="AN189" s="7"/>
      <c r="AO189" s="7"/>
      <c r="AP189" s="7"/>
      <c r="AQ189" s="7"/>
      <c r="AR189" s="10"/>
      <c r="AS189" s="10"/>
      <c r="AT189" s="152"/>
      <c r="AU189" s="80" t="s">
        <v>1038</v>
      </c>
    </row>
    <row r="190" spans="1:53" ht="15" customHeight="1">
      <c r="A190" s="18" t="s">
        <v>559</v>
      </c>
      <c r="B190" s="18" t="s">
        <v>133</v>
      </c>
      <c r="C190" s="18" t="s">
        <v>1885</v>
      </c>
      <c r="D190" s="18" t="s">
        <v>1871</v>
      </c>
      <c r="E190" s="18"/>
      <c r="F190" s="17"/>
      <c r="G190" s="23"/>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7"/>
      <c r="AG190" s="7"/>
      <c r="AH190" s="7"/>
      <c r="AI190" s="7"/>
      <c r="AJ190" s="7"/>
      <c r="AK190" s="7"/>
      <c r="AL190" s="7"/>
      <c r="AM190" s="7"/>
      <c r="AN190" s="7"/>
      <c r="AO190" s="7"/>
      <c r="AP190" s="7"/>
      <c r="AQ190" s="7"/>
      <c r="AR190" s="10"/>
      <c r="AS190" s="10"/>
      <c r="AT190" s="152"/>
      <c r="AU190" s="80" t="s">
        <v>1038</v>
      </c>
    </row>
    <row r="191" spans="1:53" ht="15" customHeight="1">
      <c r="A191" s="18" t="s">
        <v>559</v>
      </c>
      <c r="B191" s="18" t="s">
        <v>107</v>
      </c>
      <c r="C191" s="18" t="s">
        <v>1170</v>
      </c>
      <c r="D191" s="18" t="s">
        <v>1886</v>
      </c>
      <c r="E191" s="18"/>
      <c r="F191" s="17"/>
      <c r="G191" s="23"/>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7"/>
      <c r="AG191" s="7"/>
      <c r="AH191" s="7"/>
      <c r="AI191" s="7"/>
      <c r="AJ191" s="7"/>
      <c r="AK191" s="7"/>
      <c r="AL191" s="8"/>
      <c r="AM191" s="8"/>
      <c r="AN191" s="7"/>
      <c r="AO191" s="7"/>
      <c r="AP191" s="7"/>
      <c r="AQ191" s="7"/>
      <c r="AR191" s="7"/>
      <c r="AS191" s="7"/>
      <c r="AT191" s="152"/>
      <c r="AU191" s="80" t="s">
        <v>1038</v>
      </c>
    </row>
    <row r="192" spans="1:53" ht="15" customHeight="1">
      <c r="A192" s="18" t="s">
        <v>559</v>
      </c>
      <c r="B192" s="18" t="s">
        <v>107</v>
      </c>
      <c r="C192" s="18" t="s">
        <v>1170</v>
      </c>
      <c r="D192" s="18" t="s">
        <v>1887</v>
      </c>
      <c r="E192" s="18"/>
      <c r="F192" s="17"/>
      <c r="G192" s="23"/>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7"/>
      <c r="AG192" s="7"/>
      <c r="AH192" s="7"/>
      <c r="AI192" s="7"/>
      <c r="AJ192" s="7"/>
      <c r="AK192" s="7"/>
      <c r="AL192" s="8"/>
      <c r="AM192" s="8"/>
      <c r="AN192" s="7"/>
      <c r="AO192" s="7"/>
      <c r="AP192" s="7"/>
      <c r="AQ192" s="7"/>
      <c r="AR192" s="7"/>
      <c r="AS192" s="7"/>
      <c r="AT192" s="152"/>
      <c r="AU192" s="80" t="s">
        <v>1038</v>
      </c>
    </row>
    <row r="193" spans="1:47" ht="15" customHeight="1">
      <c r="A193" s="18" t="s">
        <v>559</v>
      </c>
      <c r="B193" s="18" t="s">
        <v>107</v>
      </c>
      <c r="C193" s="18" t="s">
        <v>1170</v>
      </c>
      <c r="D193" s="18" t="s">
        <v>1888</v>
      </c>
      <c r="E193" s="18"/>
      <c r="F193" s="17"/>
      <c r="G193" s="23"/>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7"/>
      <c r="AG193" s="7"/>
      <c r="AH193" s="7"/>
      <c r="AI193" s="7"/>
      <c r="AJ193" s="7"/>
      <c r="AK193" s="7"/>
      <c r="AL193" s="8"/>
      <c r="AM193" s="8"/>
      <c r="AN193" s="7"/>
      <c r="AO193" s="7"/>
      <c r="AP193" s="7"/>
      <c r="AQ193" s="7"/>
      <c r="AR193" s="7"/>
      <c r="AS193" s="7"/>
      <c r="AT193" s="152"/>
      <c r="AU193" s="80" t="s">
        <v>1038</v>
      </c>
    </row>
    <row r="194" spans="1:47" ht="15" customHeight="1">
      <c r="A194" s="18" t="s">
        <v>559</v>
      </c>
      <c r="B194" s="18" t="s">
        <v>107</v>
      </c>
      <c r="C194" s="18" t="s">
        <v>1170</v>
      </c>
      <c r="D194" s="18" t="s">
        <v>1889</v>
      </c>
      <c r="E194" s="18"/>
      <c r="F194" s="17"/>
      <c r="G194" s="23"/>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7"/>
      <c r="AG194" s="7"/>
      <c r="AH194" s="7"/>
      <c r="AI194" s="7"/>
      <c r="AJ194" s="7"/>
      <c r="AK194" s="7"/>
      <c r="AL194" s="8"/>
      <c r="AM194" s="8"/>
      <c r="AN194" s="7"/>
      <c r="AO194" s="7"/>
      <c r="AP194" s="7"/>
      <c r="AQ194" s="7"/>
      <c r="AR194" s="7"/>
      <c r="AS194" s="7"/>
      <c r="AT194" s="152"/>
      <c r="AU194" s="80" t="s">
        <v>1038</v>
      </c>
    </row>
    <row r="195" spans="1:47" ht="15" customHeight="1">
      <c r="A195" s="18" t="s">
        <v>559</v>
      </c>
      <c r="B195" s="18" t="s">
        <v>107</v>
      </c>
      <c r="C195" s="18" t="s">
        <v>1170</v>
      </c>
      <c r="D195" s="18" t="s">
        <v>1890</v>
      </c>
      <c r="E195" s="18"/>
      <c r="F195" s="17"/>
      <c r="G195" s="23"/>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7"/>
      <c r="AG195" s="7"/>
      <c r="AH195" s="7"/>
      <c r="AI195" s="7"/>
      <c r="AJ195" s="7"/>
      <c r="AK195" s="7"/>
      <c r="AL195" s="8"/>
      <c r="AM195" s="8"/>
      <c r="AN195" s="7"/>
      <c r="AO195" s="7"/>
      <c r="AP195" s="7"/>
      <c r="AQ195" s="7"/>
      <c r="AR195" s="7"/>
      <c r="AS195" s="7"/>
      <c r="AT195" s="152"/>
      <c r="AU195" s="80" t="s">
        <v>1038</v>
      </c>
    </row>
    <row r="196" spans="1:47" ht="15" customHeight="1">
      <c r="A196" s="18" t="s">
        <v>559</v>
      </c>
      <c r="B196" s="18" t="s">
        <v>107</v>
      </c>
      <c r="C196" s="18" t="s">
        <v>1170</v>
      </c>
      <c r="D196" s="18" t="s">
        <v>1891</v>
      </c>
      <c r="E196" s="18"/>
      <c r="F196" s="17"/>
      <c r="G196" s="23"/>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7"/>
      <c r="AG196" s="7"/>
      <c r="AH196" s="7"/>
      <c r="AI196" s="7"/>
      <c r="AJ196" s="7"/>
      <c r="AK196" s="7"/>
      <c r="AL196" s="8"/>
      <c r="AM196" s="8"/>
      <c r="AN196" s="7"/>
      <c r="AO196" s="7"/>
      <c r="AP196" s="7"/>
      <c r="AQ196" s="7"/>
      <c r="AR196" s="7"/>
      <c r="AS196" s="7"/>
      <c r="AT196" s="152"/>
      <c r="AU196" s="80" t="s">
        <v>1038</v>
      </c>
    </row>
    <row r="197" spans="1:47" ht="15" customHeight="1">
      <c r="A197" s="18" t="s">
        <v>559</v>
      </c>
      <c r="B197" s="18" t="s">
        <v>107</v>
      </c>
      <c r="C197" s="18" t="s">
        <v>1170</v>
      </c>
      <c r="D197" s="18" t="s">
        <v>1892</v>
      </c>
      <c r="E197" s="18"/>
      <c r="F197" s="17"/>
      <c r="G197" s="23"/>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7"/>
      <c r="AG197" s="7"/>
      <c r="AH197" s="7"/>
      <c r="AI197" s="7"/>
      <c r="AJ197" s="7"/>
      <c r="AK197" s="7"/>
      <c r="AL197" s="8"/>
      <c r="AM197" s="8"/>
      <c r="AN197" s="7"/>
      <c r="AO197" s="7"/>
      <c r="AP197" s="7"/>
      <c r="AQ197" s="7"/>
      <c r="AR197" s="7"/>
      <c r="AS197" s="7"/>
      <c r="AT197" s="152"/>
      <c r="AU197" s="80" t="s">
        <v>1038</v>
      </c>
    </row>
    <row r="198" spans="1:47" ht="15" customHeight="1">
      <c r="A198" s="18" t="s">
        <v>559</v>
      </c>
      <c r="B198" s="18" t="s">
        <v>107</v>
      </c>
      <c r="C198" s="18" t="s">
        <v>1170</v>
      </c>
      <c r="D198" s="18" t="s">
        <v>1893</v>
      </c>
      <c r="E198" s="18"/>
      <c r="F198" s="17"/>
      <c r="G198" s="23"/>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7"/>
      <c r="AG198" s="7"/>
      <c r="AH198" s="7"/>
      <c r="AI198" s="7"/>
      <c r="AJ198" s="7"/>
      <c r="AK198" s="7"/>
      <c r="AL198" s="8"/>
      <c r="AM198" s="8"/>
      <c r="AN198" s="7"/>
      <c r="AO198" s="7"/>
      <c r="AP198" s="7"/>
      <c r="AQ198" s="7"/>
      <c r="AR198" s="7"/>
      <c r="AS198" s="7"/>
      <c r="AT198" s="152"/>
      <c r="AU198" s="80" t="s">
        <v>1038</v>
      </c>
    </row>
    <row r="199" spans="1:47" ht="15" customHeight="1">
      <c r="A199" s="28" t="s">
        <v>559</v>
      </c>
      <c r="B199" s="28" t="s">
        <v>107</v>
      </c>
      <c r="C199" s="28" t="s">
        <v>1894</v>
      </c>
      <c r="D199" s="28" t="s">
        <v>1895</v>
      </c>
      <c r="E199" s="28"/>
      <c r="F199" s="81">
        <v>0.6</v>
      </c>
      <c r="G199" s="23" t="s">
        <v>583</v>
      </c>
      <c r="H199" s="6" t="s">
        <v>444</v>
      </c>
      <c r="I199" s="6" t="s">
        <v>525</v>
      </c>
      <c r="J199" s="6"/>
      <c r="K199" s="6"/>
      <c r="L199" s="6"/>
      <c r="M199" s="6"/>
      <c r="N199" s="6"/>
      <c r="O199" s="6"/>
      <c r="P199" s="6"/>
      <c r="Q199" s="6"/>
      <c r="R199" s="6"/>
      <c r="S199" s="6"/>
      <c r="T199" s="6"/>
      <c r="U199" s="6"/>
      <c r="V199" s="6"/>
      <c r="W199" s="6"/>
      <c r="X199" s="6"/>
      <c r="Y199" s="6"/>
      <c r="Z199" s="6"/>
      <c r="AA199" s="6"/>
      <c r="AB199" s="6"/>
      <c r="AC199" s="6"/>
      <c r="AD199" s="6"/>
      <c r="AE199" s="6"/>
      <c r="AF199" s="7">
        <v>0.5</v>
      </c>
      <c r="AG199" s="7">
        <f t="shared" ref="AG199:AH199" si="190">IF(H199="US",1,0)</f>
        <v>0</v>
      </c>
      <c r="AH199" s="7">
        <f t="shared" si="190"/>
        <v>1</v>
      </c>
      <c r="AI199" s="7">
        <f>IF(G199="US",1,0)</f>
        <v>0</v>
      </c>
      <c r="AJ199" s="7" t="str">
        <f>IF(AF199=0,"0",IF(AF199=0.5,"3","6"))</f>
        <v>3</v>
      </c>
      <c r="AK199" s="7" t="str">
        <f>IF(AI199=1,"6","0")</f>
        <v>0</v>
      </c>
      <c r="AL199" s="7" t="str">
        <f>IF(AF199=0,"1",IF(AF199=0.5,"3","6"))</f>
        <v>3</v>
      </c>
      <c r="AM199" s="7" t="str">
        <f>IF(AH199=1,"7","0")</f>
        <v>7</v>
      </c>
      <c r="AN199" s="7" t="str">
        <f>IF(AI199=1,"11","0")</f>
        <v>0</v>
      </c>
      <c r="AO199" s="7" t="str">
        <f>IF(AG199=1,"14","0")</f>
        <v>0</v>
      </c>
      <c r="AP199" s="7">
        <f>(0.5*F199)*100</f>
        <v>30</v>
      </c>
      <c r="AQ199" s="7">
        <f>SUM(AJ199+AK199+AL199+AM199+AN199+AO199+AP199)</f>
        <v>43</v>
      </c>
      <c r="AR199" s="10">
        <f>IF(AQ199&lt;AQ191,AR191+1,AR191)</f>
        <v>0</v>
      </c>
      <c r="AS199" s="10"/>
      <c r="AT199" s="152"/>
      <c r="AU199" s="82" t="s">
        <v>1757</v>
      </c>
    </row>
    <row r="200" spans="1:47" ht="15" customHeight="1">
      <c r="A200" s="18" t="s">
        <v>559</v>
      </c>
      <c r="B200" s="18" t="s">
        <v>107</v>
      </c>
      <c r="C200" s="18" t="s">
        <v>1894</v>
      </c>
      <c r="D200" s="18" t="s">
        <v>1896</v>
      </c>
      <c r="E200" s="18"/>
      <c r="F200" s="17"/>
      <c r="G200" s="23"/>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7"/>
      <c r="AG200" s="7"/>
      <c r="AH200" s="7"/>
      <c r="AI200" s="7"/>
      <c r="AJ200" s="7"/>
      <c r="AK200" s="7"/>
      <c r="AL200" s="8"/>
      <c r="AM200" s="8"/>
      <c r="AN200" s="7"/>
      <c r="AO200" s="7"/>
      <c r="AP200" s="7"/>
      <c r="AQ200" s="7"/>
      <c r="AR200" s="7"/>
      <c r="AS200" s="7"/>
      <c r="AT200" s="152"/>
      <c r="AU200" s="80" t="s">
        <v>1038</v>
      </c>
    </row>
    <row r="201" spans="1:47" ht="15" customHeight="1">
      <c r="A201" s="6" t="s">
        <v>559</v>
      </c>
      <c r="B201" s="6" t="s">
        <v>107</v>
      </c>
      <c r="C201" s="6" t="s">
        <v>1894</v>
      </c>
      <c r="D201" s="6" t="s">
        <v>1897</v>
      </c>
      <c r="E201" s="6"/>
      <c r="F201" s="9">
        <v>0.6</v>
      </c>
      <c r="G201" s="23" t="s">
        <v>583</v>
      </c>
      <c r="H201" s="6" t="s">
        <v>525</v>
      </c>
      <c r="I201" s="6" t="s">
        <v>525</v>
      </c>
      <c r="J201" s="6"/>
      <c r="K201" s="6"/>
      <c r="L201" s="6"/>
      <c r="M201" s="6"/>
      <c r="N201" s="6"/>
      <c r="O201" s="6"/>
      <c r="P201" s="6"/>
      <c r="Q201" s="6"/>
      <c r="R201" s="6"/>
      <c r="S201" s="6"/>
      <c r="T201" s="6"/>
      <c r="U201" s="6"/>
      <c r="V201" s="6"/>
      <c r="W201" s="6"/>
      <c r="X201" s="6"/>
      <c r="Y201" s="6"/>
      <c r="Z201" s="6"/>
      <c r="AA201" s="6"/>
      <c r="AB201" s="6"/>
      <c r="AC201" s="6"/>
      <c r="AD201" s="6"/>
      <c r="AE201" s="6"/>
      <c r="AF201" s="7">
        <v>0.5</v>
      </c>
      <c r="AG201" s="7">
        <f t="shared" ref="AG201:AH201" si="191">IF(H201="US",1,0)</f>
        <v>1</v>
      </c>
      <c r="AH201" s="7">
        <f t="shared" si="191"/>
        <v>1</v>
      </c>
      <c r="AI201" s="7">
        <f t="shared" ref="AI201:AI204" si="192">IF(G201="US",1,0)</f>
        <v>0</v>
      </c>
      <c r="AJ201" s="7" t="str">
        <f t="shared" ref="AJ201:AJ204" si="193">IF(AF201=0,"0",IF(AF201=0.5,"3","6"))</f>
        <v>3</v>
      </c>
      <c r="AK201" s="7" t="str">
        <f t="shared" ref="AK201:AK204" si="194">IF(AI201=1,"6","0")</f>
        <v>0</v>
      </c>
      <c r="AL201" s="7">
        <v>3</v>
      </c>
      <c r="AM201" s="7" t="str">
        <f t="shared" ref="AM201:AM204" si="195">IF(AH201=1,"7","0")</f>
        <v>7</v>
      </c>
      <c r="AN201" s="7" t="str">
        <f t="shared" ref="AN201:AN204" si="196">IF(AI201=1,"11","0")</f>
        <v>0</v>
      </c>
      <c r="AO201" s="7" t="str">
        <f t="shared" ref="AO201:AO204" si="197">IF(AG201=1,"14","0")</f>
        <v>14</v>
      </c>
      <c r="AP201" s="7">
        <f t="shared" ref="AP201:AP204" si="198">(0.5*F201)*100</f>
        <v>30</v>
      </c>
      <c r="AQ201" s="7">
        <f t="shared" ref="AQ201:AQ204" si="199">SUM(AJ201+AK201+AL201+AM201+AN201+AO201+AP201)</f>
        <v>57</v>
      </c>
      <c r="AR201" s="10">
        <f t="shared" ref="AR201:AR204" si="200">IF(AQ201&lt;AQ200,AR200+1,AR200)</f>
        <v>0</v>
      </c>
      <c r="AS201" s="10"/>
      <c r="AT201" s="152"/>
      <c r="AU201" t="s">
        <v>1813</v>
      </c>
    </row>
    <row r="202" spans="1:47" ht="15" customHeight="1">
      <c r="A202" s="6" t="s">
        <v>559</v>
      </c>
      <c r="B202" s="6" t="s">
        <v>107</v>
      </c>
      <c r="C202" s="6" t="s">
        <v>1894</v>
      </c>
      <c r="D202" s="6" t="s">
        <v>1898</v>
      </c>
      <c r="E202" s="6"/>
      <c r="F202" s="9">
        <v>0.6</v>
      </c>
      <c r="G202" s="23" t="s">
        <v>583</v>
      </c>
      <c r="H202" s="6" t="s">
        <v>525</v>
      </c>
      <c r="I202" s="6" t="s">
        <v>525</v>
      </c>
      <c r="J202" s="6"/>
      <c r="K202" s="6"/>
      <c r="L202" s="6"/>
      <c r="M202" s="6"/>
      <c r="N202" s="6"/>
      <c r="O202" s="6"/>
      <c r="P202" s="6"/>
      <c r="Q202" s="6"/>
      <c r="R202" s="6"/>
      <c r="S202" s="6"/>
      <c r="T202" s="6"/>
      <c r="U202" s="6"/>
      <c r="V202" s="6"/>
      <c r="W202" s="6"/>
      <c r="X202" s="6"/>
      <c r="Y202" s="6"/>
      <c r="Z202" s="6"/>
      <c r="AA202" s="6"/>
      <c r="AB202" s="6"/>
      <c r="AC202" s="6"/>
      <c r="AD202" s="6"/>
      <c r="AE202" s="6"/>
      <c r="AF202" s="7">
        <v>0.5</v>
      </c>
      <c r="AG202" s="7">
        <f t="shared" ref="AG202:AH202" si="201">IF(H202="US",1,0)</f>
        <v>1</v>
      </c>
      <c r="AH202" s="7">
        <f t="shared" si="201"/>
        <v>1</v>
      </c>
      <c r="AI202" s="7">
        <f t="shared" si="192"/>
        <v>0</v>
      </c>
      <c r="AJ202" s="7" t="str">
        <f t="shared" si="193"/>
        <v>3</v>
      </c>
      <c r="AK202" s="7" t="str">
        <f t="shared" si="194"/>
        <v>0</v>
      </c>
      <c r="AL202" s="7" t="str">
        <f t="shared" ref="AL202:AL204" si="202">IF(AF202=0,"1",IF(AF202=0.5,"3","6"))</f>
        <v>3</v>
      </c>
      <c r="AM202" s="7" t="str">
        <f t="shared" si="195"/>
        <v>7</v>
      </c>
      <c r="AN202" s="7" t="str">
        <f t="shared" si="196"/>
        <v>0</v>
      </c>
      <c r="AO202" s="7" t="str">
        <f t="shared" si="197"/>
        <v>14</v>
      </c>
      <c r="AP202" s="7">
        <f t="shared" si="198"/>
        <v>30</v>
      </c>
      <c r="AQ202" s="7">
        <f t="shared" si="199"/>
        <v>57</v>
      </c>
      <c r="AR202" s="10">
        <f t="shared" si="200"/>
        <v>0</v>
      </c>
      <c r="AS202" s="10"/>
      <c r="AT202" s="152"/>
      <c r="AU202" t="s">
        <v>1813</v>
      </c>
    </row>
    <row r="203" spans="1:47" ht="15" customHeight="1">
      <c r="A203" s="28" t="s">
        <v>559</v>
      </c>
      <c r="B203" s="28" t="s">
        <v>107</v>
      </c>
      <c r="C203" s="28" t="s">
        <v>1894</v>
      </c>
      <c r="D203" s="28" t="s">
        <v>1899</v>
      </c>
      <c r="E203" s="28"/>
      <c r="F203" s="81">
        <v>0.6</v>
      </c>
      <c r="G203" s="23" t="s">
        <v>583</v>
      </c>
      <c r="H203" s="6" t="s">
        <v>444</v>
      </c>
      <c r="I203" s="6" t="s">
        <v>525</v>
      </c>
      <c r="J203" s="6"/>
      <c r="K203" s="6"/>
      <c r="L203" s="6"/>
      <c r="M203" s="6"/>
      <c r="N203" s="6"/>
      <c r="O203" s="6"/>
      <c r="P203" s="6"/>
      <c r="Q203" s="6"/>
      <c r="R203" s="6"/>
      <c r="S203" s="6"/>
      <c r="T203" s="6"/>
      <c r="U203" s="6"/>
      <c r="V203" s="6"/>
      <c r="W203" s="6"/>
      <c r="X203" s="6"/>
      <c r="Y203" s="6"/>
      <c r="Z203" s="6"/>
      <c r="AA203" s="6"/>
      <c r="AB203" s="6"/>
      <c r="AC203" s="6"/>
      <c r="AD203" s="6"/>
      <c r="AE203" s="6"/>
      <c r="AF203" s="7">
        <v>0.5</v>
      </c>
      <c r="AG203" s="7">
        <f t="shared" ref="AG203:AH203" si="203">IF(H203="US",1,0)</f>
        <v>0</v>
      </c>
      <c r="AH203" s="7">
        <f t="shared" si="203"/>
        <v>1</v>
      </c>
      <c r="AI203" s="7">
        <f t="shared" si="192"/>
        <v>0</v>
      </c>
      <c r="AJ203" s="7" t="str">
        <f t="shared" si="193"/>
        <v>3</v>
      </c>
      <c r="AK203" s="7" t="str">
        <f t="shared" si="194"/>
        <v>0</v>
      </c>
      <c r="AL203" s="7" t="str">
        <f t="shared" si="202"/>
        <v>3</v>
      </c>
      <c r="AM203" s="7" t="str">
        <f t="shared" si="195"/>
        <v>7</v>
      </c>
      <c r="AN203" s="7" t="str">
        <f t="shared" si="196"/>
        <v>0</v>
      </c>
      <c r="AO203" s="7" t="str">
        <f t="shared" si="197"/>
        <v>0</v>
      </c>
      <c r="AP203" s="7">
        <f t="shared" si="198"/>
        <v>30</v>
      </c>
      <c r="AQ203" s="7">
        <f t="shared" si="199"/>
        <v>43</v>
      </c>
      <c r="AR203" s="10">
        <f t="shared" si="200"/>
        <v>1</v>
      </c>
      <c r="AS203" s="10"/>
      <c r="AT203" s="152"/>
      <c r="AU203" s="82" t="s">
        <v>1757</v>
      </c>
    </row>
    <row r="204" spans="1:47" ht="15" customHeight="1">
      <c r="A204" s="28" t="s">
        <v>559</v>
      </c>
      <c r="B204" s="28" t="s">
        <v>107</v>
      </c>
      <c r="C204" s="28" t="s">
        <v>1900</v>
      </c>
      <c r="D204" s="28" t="s">
        <v>1901</v>
      </c>
      <c r="E204" s="28"/>
      <c r="F204" s="81">
        <v>0.6</v>
      </c>
      <c r="G204" s="23" t="s">
        <v>583</v>
      </c>
      <c r="H204" s="6" t="s">
        <v>444</v>
      </c>
      <c r="I204" s="6" t="s">
        <v>525</v>
      </c>
      <c r="J204" s="6"/>
      <c r="K204" s="6"/>
      <c r="L204" s="6"/>
      <c r="M204" s="6"/>
      <c r="N204" s="6"/>
      <c r="O204" s="6"/>
      <c r="P204" s="6"/>
      <c r="Q204" s="6"/>
      <c r="R204" s="6"/>
      <c r="S204" s="6"/>
      <c r="T204" s="6"/>
      <c r="U204" s="6"/>
      <c r="V204" s="6"/>
      <c r="W204" s="6"/>
      <c r="X204" s="6"/>
      <c r="Y204" s="6"/>
      <c r="Z204" s="6"/>
      <c r="AA204" s="6"/>
      <c r="AB204" s="6"/>
      <c r="AC204" s="6"/>
      <c r="AD204" s="6"/>
      <c r="AE204" s="6"/>
      <c r="AF204" s="7">
        <v>0.5</v>
      </c>
      <c r="AG204" s="7">
        <f t="shared" ref="AG204:AH204" si="204">IF(H204="US",1,0)</f>
        <v>0</v>
      </c>
      <c r="AH204" s="7">
        <f t="shared" si="204"/>
        <v>1</v>
      </c>
      <c r="AI204" s="7">
        <f t="shared" si="192"/>
        <v>0</v>
      </c>
      <c r="AJ204" s="7" t="str">
        <f t="shared" si="193"/>
        <v>3</v>
      </c>
      <c r="AK204" s="7" t="str">
        <f t="shared" si="194"/>
        <v>0</v>
      </c>
      <c r="AL204" s="7" t="str">
        <f t="shared" si="202"/>
        <v>3</v>
      </c>
      <c r="AM204" s="7" t="str">
        <f t="shared" si="195"/>
        <v>7</v>
      </c>
      <c r="AN204" s="7" t="str">
        <f t="shared" si="196"/>
        <v>0</v>
      </c>
      <c r="AO204" s="7" t="str">
        <f t="shared" si="197"/>
        <v>0</v>
      </c>
      <c r="AP204" s="7">
        <f t="shared" si="198"/>
        <v>30</v>
      </c>
      <c r="AQ204" s="7">
        <f t="shared" si="199"/>
        <v>43</v>
      </c>
      <c r="AR204" s="10">
        <f t="shared" si="200"/>
        <v>1</v>
      </c>
      <c r="AS204" s="10"/>
      <c r="AT204" s="152"/>
      <c r="AU204" s="82" t="s">
        <v>1757</v>
      </c>
    </row>
    <row r="205" spans="1:47" ht="15" customHeight="1">
      <c r="A205" s="18" t="s">
        <v>559</v>
      </c>
      <c r="B205" s="18" t="s">
        <v>107</v>
      </c>
      <c r="C205" s="18" t="s">
        <v>1168</v>
      </c>
      <c r="D205" s="18" t="s">
        <v>1886</v>
      </c>
      <c r="E205" s="18"/>
      <c r="F205" s="17"/>
      <c r="G205" s="23"/>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7"/>
      <c r="AG205" s="7"/>
      <c r="AH205" s="7"/>
      <c r="AI205" s="7"/>
      <c r="AJ205" s="7"/>
      <c r="AK205" s="7"/>
      <c r="AL205" s="8"/>
      <c r="AM205" s="8"/>
      <c r="AN205" s="7"/>
      <c r="AO205" s="7"/>
      <c r="AP205" s="7"/>
      <c r="AQ205" s="7"/>
      <c r="AR205" s="7"/>
      <c r="AS205" s="7"/>
      <c r="AT205" s="152"/>
      <c r="AU205" s="80" t="s">
        <v>1038</v>
      </c>
    </row>
    <row r="206" spans="1:47" ht="15" customHeight="1">
      <c r="A206" s="18" t="s">
        <v>559</v>
      </c>
      <c r="B206" s="18" t="s">
        <v>107</v>
      </c>
      <c r="C206" s="18" t="s">
        <v>1168</v>
      </c>
      <c r="D206" s="18" t="s">
        <v>1887</v>
      </c>
      <c r="E206" s="18"/>
      <c r="F206" s="17"/>
      <c r="G206" s="23"/>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7"/>
      <c r="AG206" s="7"/>
      <c r="AH206" s="7"/>
      <c r="AI206" s="7"/>
      <c r="AJ206" s="7"/>
      <c r="AK206" s="7"/>
      <c r="AL206" s="8"/>
      <c r="AM206" s="8"/>
      <c r="AN206" s="7"/>
      <c r="AO206" s="7"/>
      <c r="AP206" s="7"/>
      <c r="AQ206" s="7"/>
      <c r="AR206" s="7"/>
      <c r="AS206" s="7"/>
      <c r="AT206" s="152"/>
      <c r="AU206" s="80" t="s">
        <v>1038</v>
      </c>
    </row>
    <row r="207" spans="1:47" ht="15" customHeight="1">
      <c r="A207" s="18" t="s">
        <v>559</v>
      </c>
      <c r="B207" s="18" t="s">
        <v>107</v>
      </c>
      <c r="C207" s="18" t="s">
        <v>1168</v>
      </c>
      <c r="D207" s="18" t="s">
        <v>1902</v>
      </c>
      <c r="E207" s="18"/>
      <c r="F207" s="17"/>
      <c r="G207" s="23"/>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7"/>
      <c r="AG207" s="7"/>
      <c r="AH207" s="7"/>
      <c r="AI207" s="7"/>
      <c r="AJ207" s="7"/>
      <c r="AK207" s="7"/>
      <c r="AL207" s="8"/>
      <c r="AM207" s="8"/>
      <c r="AN207" s="7"/>
      <c r="AO207" s="7"/>
      <c r="AP207" s="7"/>
      <c r="AQ207" s="7"/>
      <c r="AR207" s="7"/>
      <c r="AS207" s="7"/>
      <c r="AT207" s="152"/>
      <c r="AU207" s="80" t="s">
        <v>1038</v>
      </c>
    </row>
    <row r="208" spans="1:47" ht="15" customHeight="1">
      <c r="A208" s="18" t="s">
        <v>559</v>
      </c>
      <c r="B208" s="18" t="s">
        <v>107</v>
      </c>
      <c r="C208" s="18" t="s">
        <v>1168</v>
      </c>
      <c r="D208" s="18" t="s">
        <v>1903</v>
      </c>
      <c r="E208" s="18"/>
      <c r="F208" s="17"/>
      <c r="G208" s="23"/>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7"/>
      <c r="AG208" s="7"/>
      <c r="AH208" s="7"/>
      <c r="AI208" s="7"/>
      <c r="AJ208" s="7"/>
      <c r="AK208" s="7"/>
      <c r="AL208" s="8"/>
      <c r="AM208" s="8"/>
      <c r="AN208" s="7"/>
      <c r="AO208" s="7"/>
      <c r="AP208" s="7"/>
      <c r="AQ208" s="7"/>
      <c r="AR208" s="7"/>
      <c r="AS208" s="7"/>
      <c r="AT208" s="152"/>
      <c r="AU208" s="80" t="s">
        <v>1038</v>
      </c>
    </row>
    <row r="209" spans="1:47" ht="15" customHeight="1">
      <c r="A209" s="18" t="s">
        <v>559</v>
      </c>
      <c r="B209" s="18" t="s">
        <v>107</v>
      </c>
      <c r="C209" s="18" t="s">
        <v>1168</v>
      </c>
      <c r="D209" s="18" t="s">
        <v>1891</v>
      </c>
      <c r="E209" s="18"/>
      <c r="F209" s="17"/>
      <c r="G209" s="23"/>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7"/>
      <c r="AG209" s="7"/>
      <c r="AH209" s="7"/>
      <c r="AI209" s="7"/>
      <c r="AJ209" s="7"/>
      <c r="AK209" s="7"/>
      <c r="AL209" s="8"/>
      <c r="AM209" s="8"/>
      <c r="AN209" s="7"/>
      <c r="AO209" s="7"/>
      <c r="AP209" s="7"/>
      <c r="AQ209" s="7"/>
      <c r="AR209" s="7"/>
      <c r="AS209" s="7"/>
      <c r="AT209" s="152"/>
      <c r="AU209" s="80" t="s">
        <v>1038</v>
      </c>
    </row>
    <row r="210" spans="1:47" ht="15" customHeight="1">
      <c r="A210" s="28" t="s">
        <v>559</v>
      </c>
      <c r="B210" s="28" t="s">
        <v>107</v>
      </c>
      <c r="C210" s="28" t="s">
        <v>1904</v>
      </c>
      <c r="D210" s="28" t="s">
        <v>1905</v>
      </c>
      <c r="E210" s="28"/>
      <c r="F210" s="81">
        <v>0.67</v>
      </c>
      <c r="G210" s="23" t="s">
        <v>583</v>
      </c>
      <c r="H210" s="6" t="s">
        <v>444</v>
      </c>
      <c r="I210" s="6" t="s">
        <v>525</v>
      </c>
      <c r="J210" s="6"/>
      <c r="K210" s="6"/>
      <c r="L210" s="6"/>
      <c r="M210" s="6"/>
      <c r="N210" s="6"/>
      <c r="O210" s="6"/>
      <c r="P210" s="6"/>
      <c r="Q210" s="6"/>
      <c r="R210" s="6"/>
      <c r="S210" s="6"/>
      <c r="T210" s="6"/>
      <c r="U210" s="6"/>
      <c r="V210" s="6"/>
      <c r="W210" s="6"/>
      <c r="X210" s="6"/>
      <c r="Y210" s="6"/>
      <c r="Z210" s="6"/>
      <c r="AA210" s="6"/>
      <c r="AB210" s="6"/>
      <c r="AC210" s="6"/>
      <c r="AD210" s="6"/>
      <c r="AE210" s="6"/>
      <c r="AF210" s="7">
        <v>0.5</v>
      </c>
      <c r="AG210" s="7">
        <f t="shared" ref="AG210:AH210" si="205">IF(H210="US",1,0)</f>
        <v>0</v>
      </c>
      <c r="AH210" s="7">
        <f t="shared" si="205"/>
        <v>1</v>
      </c>
      <c r="AI210" s="7">
        <f t="shared" ref="AI210:AI213" si="206">IF(G210="US",1,0)</f>
        <v>0</v>
      </c>
      <c r="AJ210" s="7" t="str">
        <f t="shared" ref="AJ210:AJ213" si="207">IF(AF210=0,"0",IF(AF210=0.5,"3","6"))</f>
        <v>3</v>
      </c>
      <c r="AK210" s="7" t="str">
        <f t="shared" ref="AK210:AK213" si="208">IF(AI210=1,"6","0")</f>
        <v>0</v>
      </c>
      <c r="AL210" s="7">
        <v>3</v>
      </c>
      <c r="AM210" s="7" t="str">
        <f t="shared" ref="AM210:AM213" si="209">IF(AH210=1,"7","0")</f>
        <v>7</v>
      </c>
      <c r="AN210" s="7" t="str">
        <f t="shared" ref="AN210:AN213" si="210">IF(AI210=1,"11","0")</f>
        <v>0</v>
      </c>
      <c r="AO210" s="7" t="str">
        <f t="shared" ref="AO210:AO213" si="211">IF(AG210=1,"14","0")</f>
        <v>0</v>
      </c>
      <c r="AP210" s="7">
        <f t="shared" ref="AP210:AP213" si="212">(0.5*F210)*100</f>
        <v>33.5</v>
      </c>
      <c r="AQ210" s="7">
        <f t="shared" ref="AQ210:AQ213" si="213">SUM(AJ210+AK210+AL210+AM210+AN210+AO210+AP210)</f>
        <v>46.5</v>
      </c>
      <c r="AR210" s="10">
        <f>IF(AQ210&lt;AQ206,AR206+1,AR206)</f>
        <v>0</v>
      </c>
      <c r="AS210" s="10"/>
      <c r="AT210" s="152"/>
      <c r="AU210" s="82" t="s">
        <v>1757</v>
      </c>
    </row>
    <row r="211" spans="1:47" ht="15" customHeight="1">
      <c r="A211" s="18" t="s">
        <v>559</v>
      </c>
      <c r="B211" s="18" t="s">
        <v>107</v>
      </c>
      <c r="C211" s="18" t="s">
        <v>1904</v>
      </c>
      <c r="D211" s="18" t="s">
        <v>1906</v>
      </c>
      <c r="E211" s="18"/>
      <c r="F211" s="17">
        <v>0.67</v>
      </c>
      <c r="G211" s="23" t="s">
        <v>583</v>
      </c>
      <c r="H211" s="6" t="s">
        <v>444</v>
      </c>
      <c r="I211" s="6" t="s">
        <v>525</v>
      </c>
      <c r="J211" s="6"/>
      <c r="K211" s="6"/>
      <c r="L211" s="6"/>
      <c r="M211" s="6"/>
      <c r="N211" s="6"/>
      <c r="O211" s="6"/>
      <c r="P211" s="6"/>
      <c r="Q211" s="6"/>
      <c r="R211" s="6"/>
      <c r="S211" s="6"/>
      <c r="T211" s="6"/>
      <c r="U211" s="6"/>
      <c r="V211" s="6"/>
      <c r="W211" s="6"/>
      <c r="X211" s="6"/>
      <c r="Y211" s="6"/>
      <c r="Z211" s="6"/>
      <c r="AA211" s="6"/>
      <c r="AB211" s="6"/>
      <c r="AC211" s="6"/>
      <c r="AD211" s="6"/>
      <c r="AE211" s="6"/>
      <c r="AF211" s="7">
        <v>0.5</v>
      </c>
      <c r="AG211" s="7">
        <f t="shared" ref="AG211:AH211" si="214">IF(H211="US",1,0)</f>
        <v>0</v>
      </c>
      <c r="AH211" s="7">
        <f t="shared" si="214"/>
        <v>1</v>
      </c>
      <c r="AI211" s="7">
        <f t="shared" si="206"/>
        <v>0</v>
      </c>
      <c r="AJ211" s="7" t="str">
        <f t="shared" si="207"/>
        <v>3</v>
      </c>
      <c r="AK211" s="7" t="str">
        <f t="shared" si="208"/>
        <v>0</v>
      </c>
      <c r="AL211" s="7">
        <v>3</v>
      </c>
      <c r="AM211" s="7" t="str">
        <f t="shared" si="209"/>
        <v>7</v>
      </c>
      <c r="AN211" s="7" t="str">
        <f t="shared" si="210"/>
        <v>0</v>
      </c>
      <c r="AO211" s="7" t="str">
        <f t="shared" si="211"/>
        <v>0</v>
      </c>
      <c r="AP211" s="7">
        <f t="shared" si="212"/>
        <v>33.5</v>
      </c>
      <c r="AQ211" s="7">
        <f t="shared" si="213"/>
        <v>46.5</v>
      </c>
      <c r="AR211" s="10">
        <f t="shared" ref="AR211:AR212" si="215">IF(AQ211&lt;AQ210,AR210+1,AR210)</f>
        <v>0</v>
      </c>
      <c r="AS211" s="10"/>
      <c r="AT211" s="152"/>
      <c r="AU211" s="80" t="s">
        <v>1038</v>
      </c>
    </row>
    <row r="212" spans="1:47" ht="15" customHeight="1">
      <c r="A212" s="6" t="s">
        <v>559</v>
      </c>
      <c r="B212" s="6" t="s">
        <v>107</v>
      </c>
      <c r="C212" s="6" t="s">
        <v>1904</v>
      </c>
      <c r="D212" s="6" t="s">
        <v>1889</v>
      </c>
      <c r="E212" s="6"/>
      <c r="F212" s="9">
        <v>0.67</v>
      </c>
      <c r="G212" s="23" t="s">
        <v>583</v>
      </c>
      <c r="H212" s="6" t="s">
        <v>444</v>
      </c>
      <c r="I212" s="6" t="s">
        <v>525</v>
      </c>
      <c r="J212" s="6"/>
      <c r="K212" s="6"/>
      <c r="L212" s="6"/>
      <c r="M212" s="6"/>
      <c r="N212" s="6"/>
      <c r="O212" s="6"/>
      <c r="P212" s="6"/>
      <c r="Q212" s="6"/>
      <c r="R212" s="6"/>
      <c r="S212" s="6"/>
      <c r="T212" s="6"/>
      <c r="U212" s="6"/>
      <c r="V212" s="6"/>
      <c r="W212" s="6"/>
      <c r="X212" s="6"/>
      <c r="Y212" s="6"/>
      <c r="Z212" s="6"/>
      <c r="AA212" s="6"/>
      <c r="AB212" s="6"/>
      <c r="AC212" s="6"/>
      <c r="AD212" s="6"/>
      <c r="AE212" s="6"/>
      <c r="AF212" s="7">
        <v>0.5</v>
      </c>
      <c r="AG212" s="7">
        <f t="shared" ref="AG212:AH212" si="216">IF(H212="US",1,0)</f>
        <v>0</v>
      </c>
      <c r="AH212" s="7">
        <f t="shared" si="216"/>
        <v>1</v>
      </c>
      <c r="AI212" s="7">
        <f t="shared" si="206"/>
        <v>0</v>
      </c>
      <c r="AJ212" s="7" t="str">
        <f t="shared" si="207"/>
        <v>3</v>
      </c>
      <c r="AK212" s="7" t="str">
        <f t="shared" si="208"/>
        <v>0</v>
      </c>
      <c r="AL212" s="7">
        <v>3</v>
      </c>
      <c r="AM212" s="7" t="str">
        <f t="shared" si="209"/>
        <v>7</v>
      </c>
      <c r="AN212" s="7" t="str">
        <f t="shared" si="210"/>
        <v>0</v>
      </c>
      <c r="AO212" s="7" t="str">
        <f t="shared" si="211"/>
        <v>0</v>
      </c>
      <c r="AP212" s="7">
        <f t="shared" si="212"/>
        <v>33.5</v>
      </c>
      <c r="AQ212" s="7">
        <f t="shared" si="213"/>
        <v>46.5</v>
      </c>
      <c r="AR212" s="10">
        <f t="shared" si="215"/>
        <v>0</v>
      </c>
      <c r="AS212" s="10"/>
      <c r="AT212" s="152"/>
      <c r="AU212" t="s">
        <v>1812</v>
      </c>
    </row>
    <row r="213" spans="1:47" ht="15" customHeight="1">
      <c r="A213" s="18" t="s">
        <v>559</v>
      </c>
      <c r="B213" s="18" t="s">
        <v>107</v>
      </c>
      <c r="C213" s="18" t="s">
        <v>1907</v>
      </c>
      <c r="D213" s="18" t="s">
        <v>1908</v>
      </c>
      <c r="E213" s="18"/>
      <c r="F213" s="17">
        <v>0.62</v>
      </c>
      <c r="G213" s="23" t="s">
        <v>525</v>
      </c>
      <c r="H213" s="6" t="s">
        <v>444</v>
      </c>
      <c r="I213" s="6" t="s">
        <v>525</v>
      </c>
      <c r="J213" s="6"/>
      <c r="K213" s="6"/>
      <c r="L213" s="6"/>
      <c r="M213" s="6"/>
      <c r="N213" s="6"/>
      <c r="O213" s="6"/>
      <c r="P213" s="6"/>
      <c r="Q213" s="6"/>
      <c r="R213" s="6"/>
      <c r="S213" s="6"/>
      <c r="T213" s="6"/>
      <c r="U213" s="6"/>
      <c r="V213" s="6"/>
      <c r="W213" s="6"/>
      <c r="X213" s="6"/>
      <c r="Y213" s="6"/>
      <c r="Z213" s="6"/>
      <c r="AA213" s="6"/>
      <c r="AB213" s="6"/>
      <c r="AC213" s="6"/>
      <c r="AD213" s="6"/>
      <c r="AE213" s="6"/>
      <c r="AF213" s="7">
        <v>0.5</v>
      </c>
      <c r="AG213" s="7">
        <f t="shared" ref="AG213:AH213" si="217">IF(H213="US",1,0)</f>
        <v>0</v>
      </c>
      <c r="AH213" s="7">
        <f t="shared" si="217"/>
        <v>1</v>
      </c>
      <c r="AI213" s="7">
        <f t="shared" si="206"/>
        <v>1</v>
      </c>
      <c r="AJ213" s="7" t="str">
        <f t="shared" si="207"/>
        <v>3</v>
      </c>
      <c r="AK213" s="7" t="str">
        <f t="shared" si="208"/>
        <v>6</v>
      </c>
      <c r="AL213" s="7">
        <v>6</v>
      </c>
      <c r="AM213" s="7" t="str">
        <f t="shared" si="209"/>
        <v>7</v>
      </c>
      <c r="AN213" s="7" t="str">
        <f t="shared" si="210"/>
        <v>11</v>
      </c>
      <c r="AO213" s="7" t="str">
        <f t="shared" si="211"/>
        <v>0</v>
      </c>
      <c r="AP213" s="7">
        <f t="shared" si="212"/>
        <v>31</v>
      </c>
      <c r="AQ213" s="7">
        <f t="shared" si="213"/>
        <v>64</v>
      </c>
      <c r="AR213" s="10" t="e">
        <f>IF(AQ213&lt;#REF!,#REF!+1,#REF!)</f>
        <v>#REF!</v>
      </c>
      <c r="AS213" s="10"/>
      <c r="AT213" s="152"/>
      <c r="AU213" s="80" t="s">
        <v>1038</v>
      </c>
    </row>
    <row r="214" spans="1:47" ht="15" customHeight="1">
      <c r="A214" s="18" t="s">
        <v>559</v>
      </c>
      <c r="B214" s="18" t="s">
        <v>107</v>
      </c>
      <c r="C214" s="18" t="s">
        <v>1907</v>
      </c>
      <c r="D214" s="18" t="s">
        <v>1909</v>
      </c>
      <c r="E214" s="18"/>
      <c r="F214" s="17"/>
      <c r="G214" s="23"/>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7"/>
      <c r="AG214" s="7"/>
      <c r="AH214" s="7"/>
      <c r="AI214" s="7"/>
      <c r="AJ214" s="7"/>
      <c r="AK214" s="7"/>
      <c r="AL214" s="7"/>
      <c r="AM214" s="7"/>
      <c r="AN214" s="7"/>
      <c r="AO214" s="7"/>
      <c r="AP214" s="7"/>
      <c r="AQ214" s="7"/>
      <c r="AR214" s="10"/>
      <c r="AS214" s="10"/>
      <c r="AT214" s="152"/>
      <c r="AU214" s="80" t="s">
        <v>1038</v>
      </c>
    </row>
    <row r="215" spans="1:47" ht="15" customHeight="1">
      <c r="A215" s="18" t="s">
        <v>559</v>
      </c>
      <c r="B215" s="18" t="s">
        <v>107</v>
      </c>
      <c r="C215" s="18" t="s">
        <v>1907</v>
      </c>
      <c r="D215" s="18" t="s">
        <v>1910</v>
      </c>
      <c r="E215" s="18"/>
      <c r="F215" s="17"/>
      <c r="G215" s="23"/>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7"/>
      <c r="AG215" s="7"/>
      <c r="AH215" s="7"/>
      <c r="AI215" s="7"/>
      <c r="AJ215" s="7"/>
      <c r="AK215" s="7"/>
      <c r="AL215" s="7"/>
      <c r="AM215" s="7"/>
      <c r="AN215" s="7"/>
      <c r="AO215" s="7"/>
      <c r="AP215" s="7"/>
      <c r="AQ215" s="7"/>
      <c r="AR215" s="10"/>
      <c r="AS215" s="10"/>
      <c r="AT215" s="152"/>
      <c r="AU215" s="80" t="s">
        <v>1038</v>
      </c>
    </row>
    <row r="216" spans="1:47" ht="15" customHeight="1">
      <c r="A216" s="18" t="s">
        <v>559</v>
      </c>
      <c r="B216" s="18" t="s">
        <v>107</v>
      </c>
      <c r="C216" s="18" t="s">
        <v>1907</v>
      </c>
      <c r="D216" s="18" t="s">
        <v>1911</v>
      </c>
      <c r="E216" s="18"/>
      <c r="F216" s="17">
        <v>0.62</v>
      </c>
      <c r="G216" s="23" t="s">
        <v>525</v>
      </c>
      <c r="H216" s="6" t="s">
        <v>444</v>
      </c>
      <c r="I216" s="6" t="s">
        <v>525</v>
      </c>
      <c r="J216" s="6"/>
      <c r="K216" s="6"/>
      <c r="L216" s="6"/>
      <c r="M216" s="6"/>
      <c r="N216" s="6"/>
      <c r="O216" s="6"/>
      <c r="P216" s="6"/>
      <c r="Q216" s="6"/>
      <c r="R216" s="6"/>
      <c r="S216" s="6"/>
      <c r="T216" s="6"/>
      <c r="U216" s="6"/>
      <c r="V216" s="6"/>
      <c r="W216" s="6"/>
      <c r="X216" s="6"/>
      <c r="Y216" s="6"/>
      <c r="Z216" s="6"/>
      <c r="AA216" s="6"/>
      <c r="AB216" s="6"/>
      <c r="AC216" s="6"/>
      <c r="AD216" s="6"/>
      <c r="AE216" s="6"/>
      <c r="AF216" s="7">
        <v>0.5</v>
      </c>
      <c r="AG216" s="7">
        <f t="shared" ref="AG216:AH216" si="218">IF(H216="US",1,0)</f>
        <v>0</v>
      </c>
      <c r="AH216" s="7">
        <f t="shared" si="218"/>
        <v>1</v>
      </c>
      <c r="AI216" s="7">
        <f>IF(G216="US",1,0)</f>
        <v>1</v>
      </c>
      <c r="AJ216" s="7" t="str">
        <f>IF(AF216=0,"0",IF(AF216=0.5,"3","6"))</f>
        <v>3</v>
      </c>
      <c r="AK216" s="7" t="str">
        <f>IF(AI216=1,"6","0")</f>
        <v>6</v>
      </c>
      <c r="AL216" s="7">
        <v>6</v>
      </c>
      <c r="AM216" s="7" t="str">
        <f>IF(AH216=1,"7","0")</f>
        <v>7</v>
      </c>
      <c r="AN216" s="7" t="str">
        <f>IF(AI216=1,"11","0")</f>
        <v>11</v>
      </c>
      <c r="AO216" s="7" t="str">
        <f>IF(AG216=1,"14","0")</f>
        <v>0</v>
      </c>
      <c r="AP216" s="7">
        <f>(0.5*F216)*100</f>
        <v>31</v>
      </c>
      <c r="AQ216" s="7">
        <f>SUM(AJ216+AK216+AL216+AM216+AN216+AO216+AP216)</f>
        <v>64</v>
      </c>
      <c r="AR216" s="10" t="e">
        <f>IF(AQ216&lt;AQ213,AR213+1,AR213)</f>
        <v>#REF!</v>
      </c>
      <c r="AS216" s="10"/>
      <c r="AT216" s="152"/>
      <c r="AU216" s="80" t="s">
        <v>1038</v>
      </c>
    </row>
    <row r="217" spans="1:47" ht="15" customHeight="1">
      <c r="A217" s="18" t="s">
        <v>559</v>
      </c>
      <c r="B217" s="18" t="s">
        <v>107</v>
      </c>
      <c r="C217" s="18" t="s">
        <v>1907</v>
      </c>
      <c r="D217" s="18" t="s">
        <v>1912</v>
      </c>
      <c r="E217" s="18"/>
      <c r="F217" s="17"/>
      <c r="G217" s="23"/>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7"/>
      <c r="AG217" s="7"/>
      <c r="AH217" s="7"/>
      <c r="AI217" s="7"/>
      <c r="AJ217" s="7"/>
      <c r="AK217" s="7"/>
      <c r="AL217" s="7"/>
      <c r="AM217" s="7"/>
      <c r="AN217" s="7"/>
      <c r="AO217" s="7"/>
      <c r="AP217" s="7"/>
      <c r="AQ217" s="7"/>
      <c r="AR217" s="10"/>
      <c r="AS217" s="10"/>
      <c r="AT217" s="152"/>
      <c r="AU217" s="80" t="s">
        <v>1038</v>
      </c>
    </row>
    <row r="218" spans="1:47" ht="15" customHeight="1">
      <c r="A218" s="18" t="s">
        <v>559</v>
      </c>
      <c r="B218" s="18" t="s">
        <v>107</v>
      </c>
      <c r="C218" s="18" t="s">
        <v>1907</v>
      </c>
      <c r="D218" s="18" t="s">
        <v>1913</v>
      </c>
      <c r="E218" s="18"/>
      <c r="F218" s="17"/>
      <c r="G218" s="23"/>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7"/>
      <c r="AG218" s="7"/>
      <c r="AH218" s="7"/>
      <c r="AI218" s="7"/>
      <c r="AJ218" s="7"/>
      <c r="AK218" s="7"/>
      <c r="AL218" s="7"/>
      <c r="AM218" s="7"/>
      <c r="AN218" s="7"/>
      <c r="AO218" s="7"/>
      <c r="AP218" s="7"/>
      <c r="AQ218" s="7"/>
      <c r="AR218" s="10"/>
      <c r="AS218" s="10"/>
      <c r="AT218" s="152"/>
      <c r="AU218" s="80" t="s">
        <v>1038</v>
      </c>
    </row>
    <row r="219" spans="1:47" ht="15" customHeight="1">
      <c r="A219" s="18" t="s">
        <v>559</v>
      </c>
      <c r="B219" s="18" t="s">
        <v>107</v>
      </c>
      <c r="C219" s="18" t="s">
        <v>1907</v>
      </c>
      <c r="D219" s="18" t="s">
        <v>1914</v>
      </c>
      <c r="E219" s="18"/>
      <c r="F219" s="17"/>
      <c r="G219" s="23"/>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7"/>
      <c r="AG219" s="7"/>
      <c r="AH219" s="7"/>
      <c r="AI219" s="7"/>
      <c r="AJ219" s="7"/>
      <c r="AK219" s="7"/>
      <c r="AL219" s="7"/>
      <c r="AM219" s="7"/>
      <c r="AN219" s="7"/>
      <c r="AO219" s="7"/>
      <c r="AP219" s="7"/>
      <c r="AQ219" s="7"/>
      <c r="AR219" s="10"/>
      <c r="AS219" s="10"/>
      <c r="AT219" s="152"/>
      <c r="AU219" s="80" t="s">
        <v>1038</v>
      </c>
    </row>
    <row r="220" spans="1:47" ht="15" customHeight="1">
      <c r="A220" s="18" t="s">
        <v>559</v>
      </c>
      <c r="B220" s="18" t="s">
        <v>107</v>
      </c>
      <c r="C220" s="18" t="s">
        <v>1907</v>
      </c>
      <c r="D220" s="18" t="s">
        <v>1915</v>
      </c>
      <c r="E220" s="18"/>
      <c r="F220" s="17"/>
      <c r="G220" s="23"/>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7"/>
      <c r="AG220" s="7"/>
      <c r="AH220" s="7"/>
      <c r="AI220" s="7"/>
      <c r="AJ220" s="7"/>
      <c r="AK220" s="7"/>
      <c r="AL220" s="7"/>
      <c r="AM220" s="7"/>
      <c r="AN220" s="7"/>
      <c r="AO220" s="7"/>
      <c r="AP220" s="7"/>
      <c r="AQ220" s="7"/>
      <c r="AR220" s="10"/>
      <c r="AS220" s="10"/>
      <c r="AT220" s="152"/>
      <c r="AU220" s="80" t="s">
        <v>1038</v>
      </c>
    </row>
    <row r="221" spans="1:47" ht="15" customHeight="1">
      <c r="A221" s="18" t="s">
        <v>559</v>
      </c>
      <c r="B221" s="18" t="s">
        <v>107</v>
      </c>
      <c r="C221" s="18" t="s">
        <v>1907</v>
      </c>
      <c r="D221" s="18" t="s">
        <v>1916</v>
      </c>
      <c r="E221" s="18"/>
      <c r="F221" s="17"/>
      <c r="G221" s="23"/>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7"/>
      <c r="AG221" s="7"/>
      <c r="AH221" s="7"/>
      <c r="AI221" s="7"/>
      <c r="AJ221" s="7"/>
      <c r="AK221" s="7"/>
      <c r="AL221" s="7"/>
      <c r="AM221" s="7"/>
      <c r="AN221" s="7"/>
      <c r="AO221" s="7"/>
      <c r="AP221" s="7"/>
      <c r="AQ221" s="7"/>
      <c r="AR221" s="10"/>
      <c r="AS221" s="10"/>
      <c r="AT221" s="152"/>
      <c r="AU221" s="80" t="s">
        <v>1038</v>
      </c>
    </row>
    <row r="222" spans="1:47" ht="15" customHeight="1">
      <c r="A222" s="28" t="s">
        <v>559</v>
      </c>
      <c r="B222" s="28" t="s">
        <v>107</v>
      </c>
      <c r="C222" s="28" t="s">
        <v>1907</v>
      </c>
      <c r="D222" s="28" t="s">
        <v>1917</v>
      </c>
      <c r="E222" s="28"/>
      <c r="F222" s="81">
        <v>0.6</v>
      </c>
      <c r="G222" s="23" t="s">
        <v>525</v>
      </c>
      <c r="H222" s="6" t="s">
        <v>444</v>
      </c>
      <c r="I222" s="6" t="s">
        <v>525</v>
      </c>
      <c r="J222" s="6"/>
      <c r="K222" s="6"/>
      <c r="L222" s="6"/>
      <c r="M222" s="6"/>
      <c r="N222" s="6"/>
      <c r="O222" s="6"/>
      <c r="P222" s="6"/>
      <c r="Q222" s="6"/>
      <c r="R222" s="6"/>
      <c r="S222" s="6"/>
      <c r="T222" s="6"/>
      <c r="U222" s="6"/>
      <c r="V222" s="6"/>
      <c r="W222" s="6"/>
      <c r="X222" s="6"/>
      <c r="Y222" s="6"/>
      <c r="Z222" s="6"/>
      <c r="AA222" s="6"/>
      <c r="AB222" s="6"/>
      <c r="AC222" s="6"/>
      <c r="AD222" s="6"/>
      <c r="AE222" s="6"/>
      <c r="AF222" s="7">
        <v>0.5</v>
      </c>
      <c r="AG222" s="7">
        <f t="shared" ref="AG222:AH222" si="219">IF(H222="US",1,0)</f>
        <v>0</v>
      </c>
      <c r="AH222" s="7">
        <f t="shared" si="219"/>
        <v>1</v>
      </c>
      <c r="AI222" s="7">
        <f>IF(G222="US",1,0)</f>
        <v>1</v>
      </c>
      <c r="AJ222" s="7" t="str">
        <f>IF(AF222=0,"0",IF(AF222=0.5,"3","6"))</f>
        <v>3</v>
      </c>
      <c r="AK222" s="7" t="str">
        <f>IF(AI222=1,"6","0")</f>
        <v>6</v>
      </c>
      <c r="AL222" s="7">
        <v>3</v>
      </c>
      <c r="AM222" s="7" t="str">
        <f>IF(AH222=1,"7","0")</f>
        <v>7</v>
      </c>
      <c r="AN222" s="7" t="str">
        <f>IF(AI222=1,"11","0")</f>
        <v>11</v>
      </c>
      <c r="AO222" s="7" t="str">
        <f>IF(AG222=1,"14","0")</f>
        <v>0</v>
      </c>
      <c r="AP222" s="7">
        <f>(0.5*F222)*100</f>
        <v>30</v>
      </c>
      <c r="AQ222" s="7">
        <f>SUM(AJ222+AK222+AL222+AM222+AN222+AO222+AP222)</f>
        <v>60</v>
      </c>
      <c r="AR222" s="10" t="e">
        <f>IF(AQ222&lt;AQ216,AR216+1,AR216)</f>
        <v>#REF!</v>
      </c>
      <c r="AS222" s="10"/>
      <c r="AT222" s="152"/>
      <c r="AU222" s="82" t="s">
        <v>1757</v>
      </c>
    </row>
    <row r="223" spans="1:47" ht="15" customHeight="1">
      <c r="A223" s="18" t="s">
        <v>559</v>
      </c>
      <c r="B223" s="18" t="s">
        <v>107</v>
      </c>
      <c r="C223" s="18" t="s">
        <v>1907</v>
      </c>
      <c r="D223" s="88" t="s">
        <v>1918</v>
      </c>
      <c r="E223" s="88"/>
      <c r="F223" s="17"/>
      <c r="G223" s="23"/>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7"/>
      <c r="AG223" s="7"/>
      <c r="AH223" s="7"/>
      <c r="AI223" s="7"/>
      <c r="AJ223" s="7"/>
      <c r="AK223" s="7"/>
      <c r="AL223" s="8"/>
      <c r="AM223" s="8"/>
      <c r="AN223" s="7"/>
      <c r="AO223" s="7"/>
      <c r="AP223" s="7"/>
      <c r="AQ223" s="7"/>
      <c r="AR223" s="7"/>
      <c r="AS223" s="7"/>
      <c r="AT223" s="152"/>
      <c r="AU223" s="80" t="s">
        <v>1038</v>
      </c>
    </row>
    <row r="224" spans="1:47" ht="15" customHeight="1">
      <c r="A224" s="6" t="s">
        <v>559</v>
      </c>
      <c r="B224" s="6" t="s">
        <v>107</v>
      </c>
      <c r="C224" s="6" t="s">
        <v>1907</v>
      </c>
      <c r="D224" s="24" t="s">
        <v>1919</v>
      </c>
      <c r="E224" s="24"/>
      <c r="F224" s="9">
        <v>0.6</v>
      </c>
      <c r="G224" s="23" t="s">
        <v>525</v>
      </c>
      <c r="H224" s="6" t="s">
        <v>444</v>
      </c>
      <c r="I224" s="6" t="s">
        <v>446</v>
      </c>
      <c r="J224" s="6"/>
      <c r="K224" s="6"/>
      <c r="L224" s="6"/>
      <c r="M224" s="6"/>
      <c r="N224" s="6"/>
      <c r="O224" s="6"/>
      <c r="P224" s="6"/>
      <c r="Q224" s="6"/>
      <c r="R224" s="6"/>
      <c r="S224" s="6"/>
      <c r="T224" s="6"/>
      <c r="U224" s="6"/>
      <c r="V224" s="6"/>
      <c r="W224" s="6"/>
      <c r="X224" s="6"/>
      <c r="Y224" s="6"/>
      <c r="Z224" s="6"/>
      <c r="AA224" s="6"/>
      <c r="AB224" s="6"/>
      <c r="AC224" s="6"/>
      <c r="AD224" s="6"/>
      <c r="AE224" s="6"/>
      <c r="AF224" s="7">
        <v>0.5</v>
      </c>
      <c r="AG224" s="7">
        <f t="shared" ref="AG224:AH224" si="220">IF(H224="US",1,0)</f>
        <v>0</v>
      </c>
      <c r="AH224" s="7">
        <f t="shared" si="220"/>
        <v>0</v>
      </c>
      <c r="AI224" s="7">
        <f t="shared" ref="AI224:AI226" si="221">IF(G224="US",1,0)</f>
        <v>1</v>
      </c>
      <c r="AJ224" s="7" t="str">
        <f t="shared" ref="AJ224:AJ226" si="222">IF(AF224=0,"0",IF(AF224=0.5,"3","6"))</f>
        <v>3</v>
      </c>
      <c r="AK224" s="7" t="str">
        <f t="shared" ref="AK224:AK226" si="223">IF(AI224=1,"6","0")</f>
        <v>6</v>
      </c>
      <c r="AL224" s="7" t="str">
        <f>IF(AF224=0,"1",IF(AF224=0.5,"3","6"))</f>
        <v>3</v>
      </c>
      <c r="AM224" s="7" t="str">
        <f t="shared" ref="AM224:AM226" si="224">IF(AH224=1,"7","0")</f>
        <v>0</v>
      </c>
      <c r="AN224" s="7" t="str">
        <f t="shared" ref="AN224:AN226" si="225">IF(AI224=1,"11","0")</f>
        <v>11</v>
      </c>
      <c r="AO224" s="7" t="str">
        <f t="shared" ref="AO224:AO226" si="226">IF(AG224=1,"14","0")</f>
        <v>0</v>
      </c>
      <c r="AP224" s="7">
        <f t="shared" ref="AP224:AP226" si="227">(0.5*F224)*100</f>
        <v>30</v>
      </c>
      <c r="AQ224" s="7">
        <f t="shared" ref="AQ224:AQ226" si="228">SUM(AJ224+AK224+AL224+AM224+AN224+AO224+AP224)</f>
        <v>53</v>
      </c>
      <c r="AR224" s="10">
        <f t="shared" ref="AR224:AR226" si="229">IF(AQ224&lt;AQ223,AR223+1,AR223)</f>
        <v>0</v>
      </c>
      <c r="AS224" s="10"/>
      <c r="AT224" s="152"/>
      <c r="AU224" t="s">
        <v>1812</v>
      </c>
    </row>
    <row r="225" spans="1:47" ht="15" customHeight="1">
      <c r="A225" s="28" t="s">
        <v>559</v>
      </c>
      <c r="B225" s="28" t="s">
        <v>107</v>
      </c>
      <c r="C225" s="28" t="s">
        <v>1907</v>
      </c>
      <c r="D225" s="28" t="s">
        <v>1920</v>
      </c>
      <c r="E225" s="28"/>
      <c r="F225" s="81">
        <v>0.62</v>
      </c>
      <c r="G225" s="23" t="s">
        <v>525</v>
      </c>
      <c r="H225" s="6" t="s">
        <v>444</v>
      </c>
      <c r="I225" s="6" t="s">
        <v>525</v>
      </c>
      <c r="J225" s="6"/>
      <c r="K225" s="6"/>
      <c r="L225" s="6"/>
      <c r="M225" s="6"/>
      <c r="N225" s="6"/>
      <c r="O225" s="6"/>
      <c r="P225" s="6"/>
      <c r="Q225" s="6"/>
      <c r="R225" s="6"/>
      <c r="S225" s="6"/>
      <c r="T225" s="6"/>
      <c r="U225" s="6"/>
      <c r="V225" s="6"/>
      <c r="W225" s="6"/>
      <c r="X225" s="6"/>
      <c r="Y225" s="6"/>
      <c r="Z225" s="6"/>
      <c r="AA225" s="6"/>
      <c r="AB225" s="6"/>
      <c r="AC225" s="6"/>
      <c r="AD225" s="6"/>
      <c r="AE225" s="6"/>
      <c r="AF225" s="7">
        <v>0.5</v>
      </c>
      <c r="AG225" s="7">
        <f t="shared" ref="AG225:AH225" si="230">IF(H225="US",1,0)</f>
        <v>0</v>
      </c>
      <c r="AH225" s="7">
        <f t="shared" si="230"/>
        <v>1</v>
      </c>
      <c r="AI225" s="7">
        <f t="shared" si="221"/>
        <v>1</v>
      </c>
      <c r="AJ225" s="7" t="str">
        <f t="shared" si="222"/>
        <v>3</v>
      </c>
      <c r="AK225" s="7" t="str">
        <f t="shared" si="223"/>
        <v>6</v>
      </c>
      <c r="AL225" s="7">
        <v>3</v>
      </c>
      <c r="AM225" s="7" t="str">
        <f t="shared" si="224"/>
        <v>7</v>
      </c>
      <c r="AN225" s="7" t="str">
        <f t="shared" si="225"/>
        <v>11</v>
      </c>
      <c r="AO225" s="7" t="str">
        <f t="shared" si="226"/>
        <v>0</v>
      </c>
      <c r="AP225" s="7">
        <f t="shared" si="227"/>
        <v>31</v>
      </c>
      <c r="AQ225" s="7">
        <f t="shared" si="228"/>
        <v>61</v>
      </c>
      <c r="AR225" s="10">
        <f t="shared" si="229"/>
        <v>0</v>
      </c>
      <c r="AS225" s="10"/>
      <c r="AT225" s="152"/>
      <c r="AU225" s="82" t="s">
        <v>1757</v>
      </c>
    </row>
    <row r="226" spans="1:47" ht="15" customHeight="1">
      <c r="A226" s="18" t="s">
        <v>559</v>
      </c>
      <c r="B226" s="18" t="s">
        <v>107</v>
      </c>
      <c r="C226" s="18" t="s">
        <v>1907</v>
      </c>
      <c r="D226" s="18" t="s">
        <v>1921</v>
      </c>
      <c r="E226" s="18"/>
      <c r="F226" s="17">
        <v>0.62</v>
      </c>
      <c r="G226" s="23" t="s">
        <v>525</v>
      </c>
      <c r="H226" s="6" t="s">
        <v>444</v>
      </c>
      <c r="I226" s="6" t="s">
        <v>525</v>
      </c>
      <c r="J226" s="6"/>
      <c r="K226" s="6"/>
      <c r="L226" s="6"/>
      <c r="M226" s="6"/>
      <c r="N226" s="6"/>
      <c r="O226" s="6"/>
      <c r="P226" s="6"/>
      <c r="Q226" s="6"/>
      <c r="R226" s="6"/>
      <c r="S226" s="6"/>
      <c r="T226" s="6"/>
      <c r="U226" s="6"/>
      <c r="V226" s="6"/>
      <c r="W226" s="6"/>
      <c r="X226" s="6"/>
      <c r="Y226" s="6"/>
      <c r="Z226" s="6"/>
      <c r="AA226" s="6"/>
      <c r="AB226" s="6"/>
      <c r="AC226" s="6"/>
      <c r="AD226" s="6"/>
      <c r="AE226" s="6"/>
      <c r="AF226" s="7">
        <v>0.5</v>
      </c>
      <c r="AG226" s="7">
        <f t="shared" ref="AG226:AH226" si="231">IF(H226="US",1,0)</f>
        <v>0</v>
      </c>
      <c r="AH226" s="7">
        <f t="shared" si="231"/>
        <v>1</v>
      </c>
      <c r="AI226" s="7">
        <f t="shared" si="221"/>
        <v>1</v>
      </c>
      <c r="AJ226" s="7" t="str">
        <f t="shared" si="222"/>
        <v>3</v>
      </c>
      <c r="AK226" s="7" t="str">
        <f t="shared" si="223"/>
        <v>6</v>
      </c>
      <c r="AL226" s="7">
        <v>3</v>
      </c>
      <c r="AM226" s="7" t="str">
        <f t="shared" si="224"/>
        <v>7</v>
      </c>
      <c r="AN226" s="7" t="str">
        <f t="shared" si="225"/>
        <v>11</v>
      </c>
      <c r="AO226" s="7" t="str">
        <f t="shared" si="226"/>
        <v>0</v>
      </c>
      <c r="AP226" s="7">
        <f t="shared" si="227"/>
        <v>31</v>
      </c>
      <c r="AQ226" s="7">
        <f t="shared" si="228"/>
        <v>61</v>
      </c>
      <c r="AR226" s="10">
        <f t="shared" si="229"/>
        <v>0</v>
      </c>
      <c r="AS226" s="10"/>
      <c r="AT226" s="152"/>
      <c r="AU226" s="80" t="s">
        <v>1038</v>
      </c>
    </row>
    <row r="227" spans="1:47" ht="15" customHeight="1">
      <c r="A227" s="18" t="s">
        <v>559</v>
      </c>
      <c r="B227" s="18" t="s">
        <v>107</v>
      </c>
      <c r="C227" s="18" t="s">
        <v>1907</v>
      </c>
      <c r="D227" s="18" t="s">
        <v>1922</v>
      </c>
      <c r="E227" s="18"/>
      <c r="F227" s="17"/>
      <c r="G227" s="23"/>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7"/>
      <c r="AG227" s="7"/>
      <c r="AH227" s="7"/>
      <c r="AI227" s="7"/>
      <c r="AJ227" s="7"/>
      <c r="AK227" s="7"/>
      <c r="AL227" s="7"/>
      <c r="AM227" s="7"/>
      <c r="AN227" s="7"/>
      <c r="AO227" s="7"/>
      <c r="AP227" s="7"/>
      <c r="AQ227" s="7"/>
      <c r="AR227" s="10"/>
      <c r="AS227" s="10"/>
      <c r="AT227" s="152"/>
      <c r="AU227" s="80" t="s">
        <v>1038</v>
      </c>
    </row>
    <row r="228" spans="1:47" ht="15" customHeight="1">
      <c r="A228" s="18" t="s">
        <v>559</v>
      </c>
      <c r="B228" s="18" t="s">
        <v>107</v>
      </c>
      <c r="C228" s="18" t="s">
        <v>1907</v>
      </c>
      <c r="D228" s="18" t="s">
        <v>1923</v>
      </c>
      <c r="E228" s="18"/>
      <c r="F228" s="17"/>
      <c r="G228" s="23"/>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7"/>
      <c r="AG228" s="7"/>
      <c r="AH228" s="7"/>
      <c r="AI228" s="7"/>
      <c r="AJ228" s="7"/>
      <c r="AK228" s="7"/>
      <c r="AL228" s="7"/>
      <c r="AM228" s="7"/>
      <c r="AN228" s="7"/>
      <c r="AO228" s="7"/>
      <c r="AP228" s="7"/>
      <c r="AQ228" s="7"/>
      <c r="AR228" s="10"/>
      <c r="AS228" s="10"/>
      <c r="AT228" s="152"/>
      <c r="AU228" s="80" t="s">
        <v>1038</v>
      </c>
    </row>
    <row r="229" spans="1:47" ht="15" customHeight="1">
      <c r="A229" s="18" t="s">
        <v>559</v>
      </c>
      <c r="B229" s="18" t="s">
        <v>107</v>
      </c>
      <c r="C229" s="18" t="s">
        <v>1907</v>
      </c>
      <c r="D229" s="18" t="s">
        <v>1924</v>
      </c>
      <c r="E229" s="18"/>
      <c r="F229" s="17"/>
      <c r="G229" s="23"/>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7"/>
      <c r="AG229" s="7"/>
      <c r="AH229" s="7"/>
      <c r="AI229" s="7"/>
      <c r="AJ229" s="7"/>
      <c r="AK229" s="7"/>
      <c r="AL229" s="7"/>
      <c r="AM229" s="7"/>
      <c r="AN229" s="7"/>
      <c r="AO229" s="7"/>
      <c r="AP229" s="7"/>
      <c r="AQ229" s="7"/>
      <c r="AR229" s="10"/>
      <c r="AS229" s="10"/>
      <c r="AT229" s="152"/>
      <c r="AU229" s="80" t="s">
        <v>1038</v>
      </c>
    </row>
    <row r="230" spans="1:47" ht="15" customHeight="1">
      <c r="A230" s="18" t="s">
        <v>559</v>
      </c>
      <c r="B230" s="18" t="s">
        <v>107</v>
      </c>
      <c r="C230" s="18" t="s">
        <v>1907</v>
      </c>
      <c r="D230" s="18" t="s">
        <v>1925</v>
      </c>
      <c r="E230" s="18"/>
      <c r="F230" s="17">
        <v>0.62</v>
      </c>
      <c r="G230" s="23" t="s">
        <v>525</v>
      </c>
      <c r="H230" s="6" t="s">
        <v>444</v>
      </c>
      <c r="I230" s="6" t="s">
        <v>525</v>
      </c>
      <c r="J230" s="6"/>
      <c r="K230" s="6"/>
      <c r="L230" s="6"/>
      <c r="M230" s="6"/>
      <c r="N230" s="6"/>
      <c r="O230" s="6"/>
      <c r="P230" s="6"/>
      <c r="Q230" s="6"/>
      <c r="R230" s="6"/>
      <c r="S230" s="6"/>
      <c r="T230" s="6"/>
      <c r="U230" s="6"/>
      <c r="V230" s="6"/>
      <c r="W230" s="6"/>
      <c r="X230" s="6"/>
      <c r="Y230" s="6"/>
      <c r="Z230" s="6"/>
      <c r="AA230" s="6"/>
      <c r="AB230" s="6"/>
      <c r="AC230" s="6"/>
      <c r="AD230" s="6"/>
      <c r="AE230" s="6"/>
      <c r="AF230" s="7">
        <v>0.5</v>
      </c>
      <c r="AG230" s="7">
        <f t="shared" ref="AG230:AH230" si="232">IF(H230="US",1,0)</f>
        <v>0</v>
      </c>
      <c r="AH230" s="7">
        <f t="shared" si="232"/>
        <v>1</v>
      </c>
      <c r="AI230" s="7">
        <f t="shared" ref="AI230:AI231" si="233">IF(G230="US",1,0)</f>
        <v>1</v>
      </c>
      <c r="AJ230" s="7" t="str">
        <f t="shared" ref="AJ230:AJ231" si="234">IF(AF230=0,"0",IF(AF230=0.5,"3","6"))</f>
        <v>3</v>
      </c>
      <c r="AK230" s="7" t="str">
        <f t="shared" ref="AK230:AK231" si="235">IF(AI230=1,"6","0")</f>
        <v>6</v>
      </c>
      <c r="AL230" s="7">
        <v>3</v>
      </c>
      <c r="AM230" s="7" t="str">
        <f t="shared" ref="AM230:AM231" si="236">IF(AH230=1,"7","0")</f>
        <v>7</v>
      </c>
      <c r="AN230" s="7" t="str">
        <f t="shared" ref="AN230:AN231" si="237">IF(AI230=1,"11","0")</f>
        <v>11</v>
      </c>
      <c r="AO230" s="7" t="str">
        <f t="shared" ref="AO230:AO231" si="238">IF(AG230=1,"14","0")</f>
        <v>0</v>
      </c>
      <c r="AP230" s="7">
        <f t="shared" ref="AP230:AP231" si="239">(0.5*F230)*100</f>
        <v>31</v>
      </c>
      <c r="AQ230" s="7">
        <f t="shared" ref="AQ230:AQ231" si="240">SUM(AJ230+AK230+AL230+AM230+AN230+AO230+AP230)</f>
        <v>61</v>
      </c>
      <c r="AR230" s="10">
        <f>IF(AQ230&lt;AQ226,AR226+1,AR226)</f>
        <v>0</v>
      </c>
      <c r="AS230" s="10"/>
      <c r="AT230" s="152"/>
      <c r="AU230" s="80" t="s">
        <v>1038</v>
      </c>
    </row>
    <row r="231" spans="1:47" ht="15" customHeight="1">
      <c r="A231" s="18" t="s">
        <v>559</v>
      </c>
      <c r="B231" s="18" t="s">
        <v>107</v>
      </c>
      <c r="C231" s="18" t="s">
        <v>1151</v>
      </c>
      <c r="D231" s="18" t="s">
        <v>1926</v>
      </c>
      <c r="E231" s="18"/>
      <c r="F231" s="17">
        <v>0.76</v>
      </c>
      <c r="G231" s="23" t="s">
        <v>583</v>
      </c>
      <c r="H231" s="6" t="s">
        <v>525</v>
      </c>
      <c r="I231" s="6" t="s">
        <v>525</v>
      </c>
      <c r="J231" s="6"/>
      <c r="K231" s="6"/>
      <c r="L231" s="6"/>
      <c r="M231" s="6"/>
      <c r="N231" s="6"/>
      <c r="O231" s="6"/>
      <c r="P231" s="6"/>
      <c r="Q231" s="6"/>
      <c r="R231" s="6"/>
      <c r="S231" s="6"/>
      <c r="T231" s="6"/>
      <c r="U231" s="6"/>
      <c r="V231" s="6"/>
      <c r="W231" s="6"/>
      <c r="X231" s="6"/>
      <c r="Y231" s="6"/>
      <c r="Z231" s="6"/>
      <c r="AA231" s="6"/>
      <c r="AB231" s="6"/>
      <c r="AC231" s="6"/>
      <c r="AD231" s="6"/>
      <c r="AE231" s="6"/>
      <c r="AF231" s="7">
        <v>0.5</v>
      </c>
      <c r="AG231" s="7">
        <f t="shared" ref="AG231:AH231" si="241">IF(H231="US",1,0)</f>
        <v>1</v>
      </c>
      <c r="AH231" s="7">
        <f t="shared" si="241"/>
        <v>1</v>
      </c>
      <c r="AI231" s="7">
        <f t="shared" si="233"/>
        <v>0</v>
      </c>
      <c r="AJ231" s="7" t="str">
        <f t="shared" si="234"/>
        <v>3</v>
      </c>
      <c r="AK231" s="7" t="str">
        <f t="shared" si="235"/>
        <v>0</v>
      </c>
      <c r="AL231" s="7">
        <v>3</v>
      </c>
      <c r="AM231" s="7" t="str">
        <f t="shared" si="236"/>
        <v>7</v>
      </c>
      <c r="AN231" s="7" t="str">
        <f t="shared" si="237"/>
        <v>0</v>
      </c>
      <c r="AO231" s="7" t="str">
        <f t="shared" si="238"/>
        <v>14</v>
      </c>
      <c r="AP231" s="7">
        <f t="shared" si="239"/>
        <v>38</v>
      </c>
      <c r="AQ231" s="7">
        <f t="shared" si="240"/>
        <v>65</v>
      </c>
      <c r="AR231" s="10">
        <f>IF(AQ231&lt;AQ230,AR230+1,AR230)</f>
        <v>0</v>
      </c>
      <c r="AS231" s="10"/>
      <c r="AT231" s="152"/>
      <c r="AU231" s="80" t="s">
        <v>1038</v>
      </c>
    </row>
    <row r="232" spans="1:47" ht="15" customHeight="1">
      <c r="A232" s="18" t="s">
        <v>559</v>
      </c>
      <c r="B232" s="18" t="s">
        <v>107</v>
      </c>
      <c r="C232" s="18" t="s">
        <v>1151</v>
      </c>
      <c r="D232" s="18" t="s">
        <v>1927</v>
      </c>
      <c r="E232" s="18"/>
      <c r="F232" s="17"/>
      <c r="G232" s="23"/>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7"/>
      <c r="AG232" s="7"/>
      <c r="AH232" s="7"/>
      <c r="AI232" s="7"/>
      <c r="AJ232" s="7"/>
      <c r="AK232" s="7"/>
      <c r="AL232" s="7"/>
      <c r="AM232" s="7"/>
      <c r="AN232" s="7"/>
      <c r="AO232" s="7"/>
      <c r="AP232" s="7"/>
      <c r="AQ232" s="7"/>
      <c r="AR232" s="10"/>
      <c r="AS232" s="10"/>
      <c r="AT232" s="152"/>
      <c r="AU232" s="80" t="s">
        <v>1038</v>
      </c>
    </row>
    <row r="233" spans="1:47" ht="15" customHeight="1">
      <c r="A233" s="18" t="s">
        <v>559</v>
      </c>
      <c r="B233" s="18" t="s">
        <v>107</v>
      </c>
      <c r="C233" s="18" t="s">
        <v>1151</v>
      </c>
      <c r="D233" s="18" t="s">
        <v>1886</v>
      </c>
      <c r="E233" s="18"/>
      <c r="F233" s="17"/>
      <c r="G233" s="23"/>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7"/>
      <c r="AG233" s="7"/>
      <c r="AH233" s="7"/>
      <c r="AI233" s="7"/>
      <c r="AJ233" s="7"/>
      <c r="AK233" s="7"/>
      <c r="AL233" s="7"/>
      <c r="AM233" s="7"/>
      <c r="AN233" s="7"/>
      <c r="AO233" s="7"/>
      <c r="AP233" s="7"/>
      <c r="AQ233" s="7"/>
      <c r="AR233" s="10"/>
      <c r="AS233" s="10"/>
      <c r="AT233" s="152"/>
      <c r="AU233" s="80" t="s">
        <v>1038</v>
      </c>
    </row>
    <row r="234" spans="1:47" ht="15" customHeight="1">
      <c r="A234" s="18" t="s">
        <v>559</v>
      </c>
      <c r="B234" s="18" t="s">
        <v>107</v>
      </c>
      <c r="C234" s="18" t="s">
        <v>1152</v>
      </c>
      <c r="D234" s="18" t="s">
        <v>1928</v>
      </c>
      <c r="E234" s="18"/>
      <c r="F234" s="17"/>
      <c r="G234" s="23"/>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7"/>
      <c r="AG234" s="7"/>
      <c r="AH234" s="7"/>
      <c r="AI234" s="7"/>
      <c r="AJ234" s="7"/>
      <c r="AK234" s="7"/>
      <c r="AL234" s="8"/>
      <c r="AM234" s="8"/>
      <c r="AN234" s="7"/>
      <c r="AO234" s="7"/>
      <c r="AP234" s="7"/>
      <c r="AQ234" s="7"/>
      <c r="AR234" s="7"/>
      <c r="AS234" s="7"/>
      <c r="AT234" s="152"/>
      <c r="AU234" s="80" t="s">
        <v>1038</v>
      </c>
    </row>
    <row r="235" spans="1:47" ht="15" customHeight="1">
      <c r="A235" s="18" t="s">
        <v>559</v>
      </c>
      <c r="B235" s="18" t="s">
        <v>107</v>
      </c>
      <c r="C235" s="18" t="s">
        <v>1152</v>
      </c>
      <c r="D235" s="18" t="s">
        <v>1929</v>
      </c>
      <c r="E235" s="18"/>
      <c r="F235" s="17"/>
      <c r="G235" s="23"/>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7"/>
      <c r="AG235" s="7"/>
      <c r="AH235" s="7"/>
      <c r="AI235" s="7"/>
      <c r="AJ235" s="7"/>
      <c r="AK235" s="7"/>
      <c r="AL235" s="8"/>
      <c r="AM235" s="8"/>
      <c r="AN235" s="7"/>
      <c r="AO235" s="7"/>
      <c r="AP235" s="7"/>
      <c r="AQ235" s="7"/>
      <c r="AR235" s="7"/>
      <c r="AS235" s="7"/>
      <c r="AT235" s="152"/>
      <c r="AU235" s="80" t="s">
        <v>1038</v>
      </c>
    </row>
    <row r="236" spans="1:47" ht="15" customHeight="1">
      <c r="A236" s="6" t="s">
        <v>559</v>
      </c>
      <c r="B236" s="6" t="s">
        <v>107</v>
      </c>
      <c r="C236" s="6" t="s">
        <v>1930</v>
      </c>
      <c r="D236" s="6"/>
      <c r="E236" s="6"/>
      <c r="F236" s="9">
        <v>0.35</v>
      </c>
      <c r="G236" s="23" t="s">
        <v>444</v>
      </c>
      <c r="H236" s="6" t="s">
        <v>1931</v>
      </c>
      <c r="I236" s="6" t="s">
        <v>525</v>
      </c>
      <c r="J236" s="6"/>
      <c r="K236" s="6"/>
      <c r="L236" s="6"/>
      <c r="M236" s="6"/>
      <c r="N236" s="6"/>
      <c r="O236" s="6"/>
      <c r="P236" s="6"/>
      <c r="Q236" s="6"/>
      <c r="R236" s="6"/>
      <c r="S236" s="6"/>
      <c r="T236" s="6"/>
      <c r="U236" s="6"/>
      <c r="V236" s="6"/>
      <c r="W236" s="6"/>
      <c r="X236" s="6"/>
      <c r="Y236" s="6"/>
      <c r="Z236" s="6"/>
      <c r="AA236" s="6"/>
      <c r="AB236" s="6"/>
      <c r="AC236" s="6"/>
      <c r="AD236" s="6"/>
      <c r="AE236" s="6"/>
      <c r="AF236" s="7">
        <v>0.5</v>
      </c>
      <c r="AG236" s="7">
        <f t="shared" ref="AG236:AH236" si="242">IF(H236="US",1,0)</f>
        <v>0</v>
      </c>
      <c r="AH236" s="7">
        <f t="shared" si="242"/>
        <v>1</v>
      </c>
      <c r="AI236" s="7">
        <f t="shared" ref="AI236:AI242" si="243">IF(G236="US",1,0)</f>
        <v>0</v>
      </c>
      <c r="AJ236" s="7" t="str">
        <f t="shared" ref="AJ236:AJ242" si="244">IF(AF236=0,"0",IF(AF236=0.5,"3","6"))</f>
        <v>3</v>
      </c>
      <c r="AK236" s="7" t="str">
        <f t="shared" ref="AK236:AK242" si="245">IF(AI236=1,"6","0")</f>
        <v>0</v>
      </c>
      <c r="AL236" s="7" t="str">
        <f t="shared" ref="AL236:AL238" si="246">IF(AF236=0,"1",IF(AF236=0.5,"3","6"))</f>
        <v>3</v>
      </c>
      <c r="AM236" s="7" t="str">
        <f t="shared" ref="AM236:AM242" si="247">IF(AH236=1,"7","0")</f>
        <v>7</v>
      </c>
      <c r="AN236" s="7" t="str">
        <f t="shared" ref="AN236:AN242" si="248">IF(AI236=1,"11","0")</f>
        <v>0</v>
      </c>
      <c r="AO236" s="7" t="str">
        <f t="shared" ref="AO236:AO242" si="249">IF(AG236=1,"14","0")</f>
        <v>0</v>
      </c>
      <c r="AP236" s="7">
        <f t="shared" ref="AP236:AP242" si="250">(0.5*F236)*100</f>
        <v>17.5</v>
      </c>
      <c r="AQ236" s="7">
        <f t="shared" ref="AQ236:AQ242" si="251">SUM(AJ236+AK236+AL236+AM236+AN236+AO236+AP236)</f>
        <v>30.5</v>
      </c>
      <c r="AR236" s="10">
        <f>IF(AQ236&lt;AQ234,AR234+1,AR234)</f>
        <v>0</v>
      </c>
      <c r="AS236" s="10"/>
      <c r="AT236" s="152"/>
      <c r="AU236" t="s">
        <v>1812</v>
      </c>
    </row>
    <row r="237" spans="1:47" ht="15" customHeight="1">
      <c r="A237" s="6" t="s">
        <v>559</v>
      </c>
      <c r="B237" s="6" t="s">
        <v>107</v>
      </c>
      <c r="C237" s="6" t="s">
        <v>1932</v>
      </c>
      <c r="D237" s="6"/>
      <c r="E237" s="6"/>
      <c r="F237" s="9">
        <v>0.35</v>
      </c>
      <c r="G237" s="23" t="s">
        <v>444</v>
      </c>
      <c r="H237" s="6" t="s">
        <v>444</v>
      </c>
      <c r="I237" s="6" t="s">
        <v>525</v>
      </c>
      <c r="J237" s="6"/>
      <c r="K237" s="6"/>
      <c r="L237" s="6"/>
      <c r="M237" s="6"/>
      <c r="N237" s="6"/>
      <c r="O237" s="6"/>
      <c r="P237" s="6"/>
      <c r="Q237" s="6"/>
      <c r="R237" s="6"/>
      <c r="S237" s="6"/>
      <c r="T237" s="6"/>
      <c r="U237" s="6"/>
      <c r="V237" s="6"/>
      <c r="W237" s="6"/>
      <c r="X237" s="6"/>
      <c r="Y237" s="6"/>
      <c r="Z237" s="6"/>
      <c r="AA237" s="6"/>
      <c r="AB237" s="6"/>
      <c r="AC237" s="6"/>
      <c r="AD237" s="6"/>
      <c r="AE237" s="6"/>
      <c r="AF237" s="7">
        <v>0.5</v>
      </c>
      <c r="AG237" s="7">
        <f t="shared" ref="AG237:AH237" si="252">IF(H237="US",1,0)</f>
        <v>0</v>
      </c>
      <c r="AH237" s="7">
        <f t="shared" si="252"/>
        <v>1</v>
      </c>
      <c r="AI237" s="7">
        <f t="shared" si="243"/>
        <v>0</v>
      </c>
      <c r="AJ237" s="7" t="str">
        <f t="shared" si="244"/>
        <v>3</v>
      </c>
      <c r="AK237" s="7" t="str">
        <f t="shared" si="245"/>
        <v>0</v>
      </c>
      <c r="AL237" s="7" t="str">
        <f t="shared" si="246"/>
        <v>3</v>
      </c>
      <c r="AM237" s="7" t="str">
        <f t="shared" si="247"/>
        <v>7</v>
      </c>
      <c r="AN237" s="7" t="str">
        <f t="shared" si="248"/>
        <v>0</v>
      </c>
      <c r="AO237" s="7" t="str">
        <f t="shared" si="249"/>
        <v>0</v>
      </c>
      <c r="AP237" s="7">
        <f t="shared" si="250"/>
        <v>17.5</v>
      </c>
      <c r="AQ237" s="7">
        <f t="shared" si="251"/>
        <v>30.5</v>
      </c>
      <c r="AR237" s="10">
        <f t="shared" ref="AR237:AR242" si="253">IF(AQ237&lt;AQ236,AR236+1,AR236)</f>
        <v>0</v>
      </c>
      <c r="AS237" s="10"/>
      <c r="AT237" s="152"/>
      <c r="AU237" t="s">
        <v>1812</v>
      </c>
    </row>
    <row r="238" spans="1:47" ht="15" customHeight="1">
      <c r="A238" s="28" t="s">
        <v>559</v>
      </c>
      <c r="B238" s="28" t="s">
        <v>107</v>
      </c>
      <c r="C238" s="28" t="s">
        <v>1933</v>
      </c>
      <c r="D238" s="28"/>
      <c r="E238" s="28"/>
      <c r="F238" s="81">
        <v>0.35</v>
      </c>
      <c r="G238" s="23" t="s">
        <v>444</v>
      </c>
      <c r="H238" s="6" t="s">
        <v>525</v>
      </c>
      <c r="I238" s="6" t="s">
        <v>444</v>
      </c>
      <c r="J238" s="6"/>
      <c r="K238" s="6"/>
      <c r="L238" s="6"/>
      <c r="M238" s="6"/>
      <c r="N238" s="6"/>
      <c r="O238" s="6"/>
      <c r="P238" s="6"/>
      <c r="Q238" s="6"/>
      <c r="R238" s="6"/>
      <c r="S238" s="6"/>
      <c r="T238" s="6"/>
      <c r="U238" s="6"/>
      <c r="V238" s="6"/>
      <c r="W238" s="6"/>
      <c r="X238" s="6"/>
      <c r="Y238" s="6"/>
      <c r="Z238" s="6"/>
      <c r="AA238" s="6"/>
      <c r="AB238" s="6"/>
      <c r="AC238" s="6"/>
      <c r="AD238" s="6"/>
      <c r="AE238" s="6"/>
      <c r="AF238" s="7">
        <v>0.5</v>
      </c>
      <c r="AG238" s="7">
        <f t="shared" ref="AG238:AH238" si="254">IF(H238="US",1,0)</f>
        <v>1</v>
      </c>
      <c r="AH238" s="7">
        <f t="shared" si="254"/>
        <v>0</v>
      </c>
      <c r="AI238" s="7">
        <f t="shared" si="243"/>
        <v>0</v>
      </c>
      <c r="AJ238" s="7" t="str">
        <f t="shared" si="244"/>
        <v>3</v>
      </c>
      <c r="AK238" s="7" t="str">
        <f t="shared" si="245"/>
        <v>0</v>
      </c>
      <c r="AL238" s="7" t="str">
        <f t="shared" si="246"/>
        <v>3</v>
      </c>
      <c r="AM238" s="7" t="str">
        <f t="shared" si="247"/>
        <v>0</v>
      </c>
      <c r="AN238" s="7" t="str">
        <f t="shared" si="248"/>
        <v>0</v>
      </c>
      <c r="AO238" s="7" t="str">
        <f t="shared" si="249"/>
        <v>14</v>
      </c>
      <c r="AP238" s="7">
        <f t="shared" si="250"/>
        <v>17.5</v>
      </c>
      <c r="AQ238" s="7">
        <f t="shared" si="251"/>
        <v>37.5</v>
      </c>
      <c r="AR238" s="10">
        <f t="shared" si="253"/>
        <v>0</v>
      </c>
      <c r="AS238" s="10"/>
      <c r="AT238" s="152"/>
      <c r="AU238" s="82" t="s">
        <v>1757</v>
      </c>
    </row>
    <row r="239" spans="1:47" ht="15" customHeight="1">
      <c r="A239" s="28" t="s">
        <v>559</v>
      </c>
      <c r="B239" s="28" t="s">
        <v>264</v>
      </c>
      <c r="C239" s="28" t="s">
        <v>1934</v>
      </c>
      <c r="D239" s="28"/>
      <c r="E239" s="28"/>
      <c r="F239" s="81">
        <v>0.12</v>
      </c>
      <c r="G239" s="23" t="s">
        <v>444</v>
      </c>
      <c r="H239" s="6" t="s">
        <v>567</v>
      </c>
      <c r="I239" s="6" t="s">
        <v>567</v>
      </c>
      <c r="J239" s="6"/>
      <c r="K239" s="6"/>
      <c r="L239" s="6"/>
      <c r="M239" s="6"/>
      <c r="N239" s="6"/>
      <c r="O239" s="6"/>
      <c r="P239" s="6"/>
      <c r="Q239" s="6"/>
      <c r="R239" s="6"/>
      <c r="S239" s="6"/>
      <c r="T239" s="6"/>
      <c r="U239" s="6"/>
      <c r="V239" s="6"/>
      <c r="W239" s="6"/>
      <c r="X239" s="6"/>
      <c r="Y239" s="6"/>
      <c r="Z239" s="6"/>
      <c r="AA239" s="6"/>
      <c r="AB239" s="6"/>
      <c r="AC239" s="6"/>
      <c r="AD239" s="6"/>
      <c r="AE239" s="6"/>
      <c r="AF239" s="7">
        <v>0.5</v>
      </c>
      <c r="AG239" s="7">
        <f t="shared" ref="AG239:AH239" si="255">IF(H239="US",1,0)</f>
        <v>0</v>
      </c>
      <c r="AH239" s="7">
        <f t="shared" si="255"/>
        <v>0</v>
      </c>
      <c r="AI239" s="7">
        <f t="shared" si="243"/>
        <v>0</v>
      </c>
      <c r="AJ239" s="7" t="str">
        <f t="shared" si="244"/>
        <v>3</v>
      </c>
      <c r="AK239" s="7" t="str">
        <f t="shared" si="245"/>
        <v>0</v>
      </c>
      <c r="AL239" s="7">
        <v>3</v>
      </c>
      <c r="AM239" s="7" t="str">
        <f t="shared" si="247"/>
        <v>0</v>
      </c>
      <c r="AN239" s="7" t="str">
        <f t="shared" si="248"/>
        <v>0</v>
      </c>
      <c r="AO239" s="7" t="str">
        <f t="shared" si="249"/>
        <v>0</v>
      </c>
      <c r="AP239" s="7">
        <f t="shared" si="250"/>
        <v>6</v>
      </c>
      <c r="AQ239" s="7">
        <f t="shared" si="251"/>
        <v>12</v>
      </c>
      <c r="AR239" s="10">
        <f t="shared" si="253"/>
        <v>1</v>
      </c>
      <c r="AS239" s="10"/>
      <c r="AT239" s="152"/>
      <c r="AU239" s="82" t="s">
        <v>1757</v>
      </c>
    </row>
    <row r="240" spans="1:47" ht="15" customHeight="1">
      <c r="A240" s="28" t="s">
        <v>559</v>
      </c>
      <c r="B240" s="28" t="s">
        <v>264</v>
      </c>
      <c r="C240" s="28" t="s">
        <v>1935</v>
      </c>
      <c r="D240" s="28"/>
      <c r="E240" s="28"/>
      <c r="F240" s="81">
        <v>0.12</v>
      </c>
      <c r="G240" s="23" t="s">
        <v>444</v>
      </c>
      <c r="H240" s="6" t="s">
        <v>567</v>
      </c>
      <c r="I240" s="6" t="s">
        <v>538</v>
      </c>
      <c r="J240" s="6"/>
      <c r="K240" s="6"/>
      <c r="L240" s="6"/>
      <c r="M240" s="6"/>
      <c r="N240" s="6"/>
      <c r="O240" s="6"/>
      <c r="P240" s="6"/>
      <c r="Q240" s="6"/>
      <c r="R240" s="6"/>
      <c r="S240" s="6"/>
      <c r="T240" s="6"/>
      <c r="U240" s="6"/>
      <c r="V240" s="6"/>
      <c r="W240" s="6"/>
      <c r="X240" s="6"/>
      <c r="Y240" s="6"/>
      <c r="Z240" s="6"/>
      <c r="AA240" s="6"/>
      <c r="AB240" s="6"/>
      <c r="AC240" s="6"/>
      <c r="AD240" s="6"/>
      <c r="AE240" s="6"/>
      <c r="AF240" s="7">
        <v>0.5</v>
      </c>
      <c r="AG240" s="7">
        <f t="shared" ref="AG240:AH240" si="256">IF(H240="US",1,0)</f>
        <v>0</v>
      </c>
      <c r="AH240" s="7">
        <f t="shared" si="256"/>
        <v>0</v>
      </c>
      <c r="AI240" s="7">
        <f t="shared" si="243"/>
        <v>0</v>
      </c>
      <c r="AJ240" s="7" t="str">
        <f t="shared" si="244"/>
        <v>3</v>
      </c>
      <c r="AK240" s="7" t="str">
        <f t="shared" si="245"/>
        <v>0</v>
      </c>
      <c r="AL240" s="7" t="str">
        <f t="shared" ref="AL240:AL241" si="257">IF(AF240=0,"1",IF(AF240=0.5,"3","6"))</f>
        <v>3</v>
      </c>
      <c r="AM240" s="7" t="str">
        <f t="shared" si="247"/>
        <v>0</v>
      </c>
      <c r="AN240" s="7" t="str">
        <f t="shared" si="248"/>
        <v>0</v>
      </c>
      <c r="AO240" s="7" t="str">
        <f t="shared" si="249"/>
        <v>0</v>
      </c>
      <c r="AP240" s="7">
        <f t="shared" si="250"/>
        <v>6</v>
      </c>
      <c r="AQ240" s="7">
        <f t="shared" si="251"/>
        <v>12</v>
      </c>
      <c r="AR240" s="10">
        <f t="shared" si="253"/>
        <v>1</v>
      </c>
      <c r="AS240" s="10"/>
      <c r="AT240" s="152"/>
      <c r="AU240" s="82" t="s">
        <v>1757</v>
      </c>
    </row>
    <row r="241" spans="1:48" ht="15" customHeight="1">
      <c r="A241" s="28" t="s">
        <v>559</v>
      </c>
      <c r="B241" s="28" t="s">
        <v>264</v>
      </c>
      <c r="C241" s="28" t="s">
        <v>1162</v>
      </c>
      <c r="D241" s="28"/>
      <c r="E241" s="28"/>
      <c r="F241" s="81">
        <v>0</v>
      </c>
      <c r="G241" s="23" t="s">
        <v>1163</v>
      </c>
      <c r="H241" s="6" t="s">
        <v>567</v>
      </c>
      <c r="I241" s="6" t="s">
        <v>538</v>
      </c>
      <c r="J241" s="6"/>
      <c r="K241" s="6"/>
      <c r="L241" s="6"/>
      <c r="M241" s="6"/>
      <c r="N241" s="6"/>
      <c r="O241" s="6"/>
      <c r="P241" s="6"/>
      <c r="Q241" s="6"/>
      <c r="R241" s="6"/>
      <c r="S241" s="6"/>
      <c r="T241" s="6"/>
      <c r="U241" s="6"/>
      <c r="V241" s="6"/>
      <c r="W241" s="6"/>
      <c r="X241" s="6"/>
      <c r="Y241" s="6"/>
      <c r="Z241" s="6"/>
      <c r="AA241" s="6"/>
      <c r="AB241" s="6"/>
      <c r="AC241" s="6"/>
      <c r="AD241" s="6"/>
      <c r="AE241" s="6"/>
      <c r="AF241" s="7">
        <v>0.5</v>
      </c>
      <c r="AG241" s="7">
        <f t="shared" ref="AG241:AH241" si="258">IF(H241="US",1,0)</f>
        <v>0</v>
      </c>
      <c r="AH241" s="7">
        <f t="shared" si="258"/>
        <v>0</v>
      </c>
      <c r="AI241" s="7">
        <f t="shared" si="243"/>
        <v>0</v>
      </c>
      <c r="AJ241" s="7" t="str">
        <f t="shared" si="244"/>
        <v>3</v>
      </c>
      <c r="AK241" s="7" t="str">
        <f t="shared" si="245"/>
        <v>0</v>
      </c>
      <c r="AL241" s="7" t="str">
        <f t="shared" si="257"/>
        <v>3</v>
      </c>
      <c r="AM241" s="7" t="str">
        <f t="shared" si="247"/>
        <v>0</v>
      </c>
      <c r="AN241" s="7" t="str">
        <f t="shared" si="248"/>
        <v>0</v>
      </c>
      <c r="AO241" s="7" t="str">
        <f t="shared" si="249"/>
        <v>0</v>
      </c>
      <c r="AP241" s="7">
        <f t="shared" si="250"/>
        <v>0</v>
      </c>
      <c r="AQ241" s="7">
        <f t="shared" si="251"/>
        <v>6</v>
      </c>
      <c r="AR241" s="10">
        <f t="shared" si="253"/>
        <v>2</v>
      </c>
      <c r="AS241" s="10"/>
      <c r="AT241" s="152"/>
      <c r="AU241" s="82" t="s">
        <v>1757</v>
      </c>
    </row>
    <row r="242" spans="1:48" ht="15" customHeight="1">
      <c r="A242" s="28" t="s">
        <v>559</v>
      </c>
      <c r="B242" s="28" t="s">
        <v>264</v>
      </c>
      <c r="C242" s="28" t="s">
        <v>1164</v>
      </c>
      <c r="D242" s="28"/>
      <c r="E242" s="28"/>
      <c r="F242" s="81">
        <v>0</v>
      </c>
      <c r="G242" s="23" t="s">
        <v>567</v>
      </c>
      <c r="H242" s="6" t="s">
        <v>458</v>
      </c>
      <c r="I242" s="6" t="s">
        <v>525</v>
      </c>
      <c r="J242" s="6"/>
      <c r="K242" s="6"/>
      <c r="L242" s="6"/>
      <c r="M242" s="6"/>
      <c r="N242" s="6"/>
      <c r="O242" s="6"/>
      <c r="P242" s="6"/>
      <c r="Q242" s="6"/>
      <c r="R242" s="6"/>
      <c r="S242" s="6"/>
      <c r="T242" s="6"/>
      <c r="U242" s="6"/>
      <c r="V242" s="6"/>
      <c r="W242" s="6"/>
      <c r="X242" s="6"/>
      <c r="Y242" s="6"/>
      <c r="Z242" s="6"/>
      <c r="AA242" s="6"/>
      <c r="AB242" s="6"/>
      <c r="AC242" s="6"/>
      <c r="AD242" s="6"/>
      <c r="AE242" s="6"/>
      <c r="AF242" s="7">
        <v>0.5</v>
      </c>
      <c r="AG242" s="7">
        <f t="shared" ref="AG242:AH242" si="259">IF(H242="US",1,0)</f>
        <v>0</v>
      </c>
      <c r="AH242" s="7">
        <f t="shared" si="259"/>
        <v>1</v>
      </c>
      <c r="AI242" s="7">
        <f t="shared" si="243"/>
        <v>0</v>
      </c>
      <c r="AJ242" s="7" t="str">
        <f t="shared" si="244"/>
        <v>3</v>
      </c>
      <c r="AK242" s="7" t="str">
        <f t="shared" si="245"/>
        <v>0</v>
      </c>
      <c r="AL242" s="7">
        <v>3</v>
      </c>
      <c r="AM242" s="7" t="str">
        <f t="shared" si="247"/>
        <v>7</v>
      </c>
      <c r="AN242" s="7" t="str">
        <f t="shared" si="248"/>
        <v>0</v>
      </c>
      <c r="AO242" s="7" t="str">
        <f t="shared" si="249"/>
        <v>0</v>
      </c>
      <c r="AP242" s="7">
        <f t="shared" si="250"/>
        <v>0</v>
      </c>
      <c r="AQ242" s="7">
        <f t="shared" si="251"/>
        <v>13</v>
      </c>
      <c r="AR242" s="10">
        <f t="shared" si="253"/>
        <v>2</v>
      </c>
      <c r="AS242" s="10"/>
      <c r="AT242" s="152"/>
      <c r="AU242" s="82" t="s">
        <v>1757</v>
      </c>
    </row>
    <row r="243" spans="1:48" ht="15" customHeight="1">
      <c r="A243" s="18" t="s">
        <v>559</v>
      </c>
      <c r="B243" s="18" t="s">
        <v>264</v>
      </c>
      <c r="C243" s="18" t="s">
        <v>1866</v>
      </c>
      <c r="D243" s="18"/>
      <c r="E243" s="18"/>
      <c r="F243" s="17"/>
      <c r="G243" s="23"/>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7"/>
      <c r="AG243" s="7"/>
      <c r="AH243" s="7"/>
      <c r="AI243" s="7"/>
      <c r="AJ243" s="7"/>
      <c r="AK243" s="7"/>
      <c r="AL243" s="8"/>
      <c r="AM243" s="8"/>
      <c r="AN243" s="7"/>
      <c r="AO243" s="7"/>
      <c r="AP243" s="7"/>
      <c r="AQ243" s="7"/>
      <c r="AR243" s="7"/>
      <c r="AS243" s="7"/>
      <c r="AT243" s="152"/>
      <c r="AU243" s="80" t="s">
        <v>1038</v>
      </c>
    </row>
    <row r="244" spans="1:48" ht="15" customHeight="1">
      <c r="A244" s="28" t="s">
        <v>559</v>
      </c>
      <c r="B244" s="28" t="s">
        <v>264</v>
      </c>
      <c r="C244" s="28" t="s">
        <v>1187</v>
      </c>
      <c r="D244" s="28"/>
      <c r="E244" s="28"/>
      <c r="F244" s="81">
        <v>0</v>
      </c>
      <c r="G244" s="23" t="s">
        <v>538</v>
      </c>
      <c r="H244" s="6" t="s">
        <v>567</v>
      </c>
      <c r="I244" s="6" t="s">
        <v>538</v>
      </c>
      <c r="J244" s="6"/>
      <c r="K244" s="6"/>
      <c r="L244" s="6"/>
      <c r="M244" s="6"/>
      <c r="N244" s="6"/>
      <c r="O244" s="6"/>
      <c r="P244" s="6"/>
      <c r="Q244" s="6"/>
      <c r="R244" s="6"/>
      <c r="S244" s="6"/>
      <c r="T244" s="6"/>
      <c r="U244" s="6"/>
      <c r="V244" s="6"/>
      <c r="W244" s="6"/>
      <c r="X244" s="6"/>
      <c r="Y244" s="6"/>
      <c r="Z244" s="6"/>
      <c r="AA244" s="6"/>
      <c r="AB244" s="6"/>
      <c r="AC244" s="6"/>
      <c r="AD244" s="6"/>
      <c r="AE244" s="6"/>
      <c r="AF244" s="7">
        <v>0.5</v>
      </c>
      <c r="AG244" s="7">
        <f t="shared" ref="AG244:AH244" si="260">IF(H244="US",1,0)</f>
        <v>0</v>
      </c>
      <c r="AH244" s="7">
        <f t="shared" si="260"/>
        <v>0</v>
      </c>
      <c r="AI244" s="7">
        <f t="shared" ref="AI244:AI245" si="261">IF(G244="US",1,0)</f>
        <v>0</v>
      </c>
      <c r="AJ244" s="7" t="str">
        <f t="shared" ref="AJ244:AJ245" si="262">IF(AF244=0,"0",IF(AF244=0.5,"3","6"))</f>
        <v>3</v>
      </c>
      <c r="AK244" s="7" t="str">
        <f t="shared" ref="AK244:AK245" si="263">IF(AI244=1,"6","0")</f>
        <v>0</v>
      </c>
      <c r="AL244" s="7" t="str">
        <f>IF(AF244=0,"1",IF(AF244=0.5,"3","6"))</f>
        <v>3</v>
      </c>
      <c r="AM244" s="7" t="str">
        <f t="shared" ref="AM244:AM245" si="264">IF(AH244=1,"7","0")</f>
        <v>0</v>
      </c>
      <c r="AN244" s="7" t="str">
        <f t="shared" ref="AN244:AN245" si="265">IF(AI244=1,"11","0")</f>
        <v>0</v>
      </c>
      <c r="AO244" s="7" t="str">
        <f t="shared" ref="AO244:AO245" si="266">IF(AG244=1,"14","0")</f>
        <v>0</v>
      </c>
      <c r="AP244" s="7">
        <f t="shared" ref="AP244:AP245" si="267">(0.5*F244)*100</f>
        <v>0</v>
      </c>
      <c r="AQ244" s="7">
        <f t="shared" ref="AQ244:AQ245" si="268">SUM(AJ244+AK244+AL244+AM244+AN244+AO244+AP244)</f>
        <v>6</v>
      </c>
      <c r="AR244" s="10">
        <f>IF(AQ244&lt;AQ243,AR243+1,AR243)</f>
        <v>0</v>
      </c>
      <c r="AS244" s="10"/>
      <c r="AT244" s="152"/>
      <c r="AU244" s="82" t="s">
        <v>1757</v>
      </c>
    </row>
    <row r="245" spans="1:48" ht="15" customHeight="1">
      <c r="A245" s="6" t="s">
        <v>559</v>
      </c>
      <c r="B245" s="6" t="s">
        <v>34</v>
      </c>
      <c r="C245" s="6" t="s">
        <v>1180</v>
      </c>
      <c r="D245" s="6"/>
      <c r="E245" s="6"/>
      <c r="F245" s="9">
        <v>0.69</v>
      </c>
      <c r="G245" s="23" t="s">
        <v>525</v>
      </c>
      <c r="H245" s="6" t="s">
        <v>525</v>
      </c>
      <c r="I245" s="6" t="s">
        <v>525</v>
      </c>
      <c r="J245" s="6"/>
      <c r="K245" s="6"/>
      <c r="L245" s="6"/>
      <c r="M245" s="6"/>
      <c r="N245" s="6"/>
      <c r="O245" s="6"/>
      <c r="P245" s="6"/>
      <c r="Q245" s="6"/>
      <c r="R245" s="6"/>
      <c r="S245" s="6"/>
      <c r="T245" s="6"/>
      <c r="U245" s="6"/>
      <c r="V245" s="6"/>
      <c r="W245" s="6"/>
      <c r="X245" s="6"/>
      <c r="Y245" s="6"/>
      <c r="Z245" s="6"/>
      <c r="AA245" s="6"/>
      <c r="AB245" s="6"/>
      <c r="AC245" s="6"/>
      <c r="AD245" s="6"/>
      <c r="AE245" s="6"/>
      <c r="AF245" s="7">
        <v>0.5</v>
      </c>
      <c r="AG245" s="7">
        <f t="shared" ref="AG245:AH245" si="269">IF(H245="US",1,0)</f>
        <v>1</v>
      </c>
      <c r="AH245" s="7">
        <f t="shared" si="269"/>
        <v>1</v>
      </c>
      <c r="AI245" s="7">
        <f t="shared" si="261"/>
        <v>1</v>
      </c>
      <c r="AJ245" s="7" t="str">
        <f t="shared" si="262"/>
        <v>3</v>
      </c>
      <c r="AK245" s="7" t="str">
        <f t="shared" si="263"/>
        <v>6</v>
      </c>
      <c r="AL245" s="7">
        <v>3</v>
      </c>
      <c r="AM245" s="7" t="str">
        <f t="shared" si="264"/>
        <v>7</v>
      </c>
      <c r="AN245" s="7" t="str">
        <f t="shared" si="265"/>
        <v>11</v>
      </c>
      <c r="AO245" s="7" t="str">
        <f t="shared" si="266"/>
        <v>14</v>
      </c>
      <c r="AP245" s="7">
        <f t="shared" si="267"/>
        <v>34.5</v>
      </c>
      <c r="AQ245" s="7">
        <f t="shared" si="268"/>
        <v>78.5</v>
      </c>
      <c r="AR245" s="10" t="e">
        <f>IF(AQ245&lt;#REF!,#REF!+1,#REF!)</f>
        <v>#REF!</v>
      </c>
      <c r="AS245" s="10"/>
      <c r="AT245" s="152"/>
      <c r="AU245" t="s">
        <v>1813</v>
      </c>
    </row>
    <row r="246" spans="1:48" ht="15" customHeight="1">
      <c r="A246" s="18" t="s">
        <v>559</v>
      </c>
      <c r="B246" s="18" t="s">
        <v>34</v>
      </c>
      <c r="C246" s="18" t="s">
        <v>1180</v>
      </c>
      <c r="D246" s="18" t="s">
        <v>1936</v>
      </c>
      <c r="E246" s="18"/>
      <c r="F246" s="17"/>
      <c r="G246" s="23"/>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7"/>
      <c r="AG246" s="7"/>
      <c r="AH246" s="7"/>
      <c r="AI246" s="7"/>
      <c r="AJ246" s="7"/>
      <c r="AK246" s="7"/>
      <c r="AL246" s="8"/>
      <c r="AM246" s="8"/>
      <c r="AN246" s="7"/>
      <c r="AO246" s="7"/>
      <c r="AP246" s="7"/>
      <c r="AQ246" s="7"/>
      <c r="AR246" s="7"/>
      <c r="AS246" s="7"/>
      <c r="AT246" s="152"/>
      <c r="AU246" s="80" t="s">
        <v>1038</v>
      </c>
    </row>
    <row r="247" spans="1:48" ht="15" customHeight="1">
      <c r="A247" s="18" t="s">
        <v>559</v>
      </c>
      <c r="B247" s="18" t="s">
        <v>34</v>
      </c>
      <c r="C247" s="18" t="s">
        <v>1180</v>
      </c>
      <c r="D247" s="18" t="s">
        <v>1937</v>
      </c>
      <c r="E247" s="18"/>
      <c r="F247" s="17">
        <v>0.69</v>
      </c>
      <c r="G247" s="23" t="s">
        <v>525</v>
      </c>
      <c r="H247" s="6" t="s">
        <v>525</v>
      </c>
      <c r="I247" s="6" t="s">
        <v>525</v>
      </c>
      <c r="J247" s="6"/>
      <c r="K247" s="6"/>
      <c r="L247" s="6"/>
      <c r="M247" s="6"/>
      <c r="N247" s="6"/>
      <c r="O247" s="6"/>
      <c r="P247" s="6"/>
      <c r="Q247" s="6"/>
      <c r="R247" s="6"/>
      <c r="S247" s="6"/>
      <c r="T247" s="6"/>
      <c r="U247" s="6"/>
      <c r="V247" s="6"/>
      <c r="W247" s="6"/>
      <c r="X247" s="6"/>
      <c r="Y247" s="6"/>
      <c r="Z247" s="6"/>
      <c r="AA247" s="6"/>
      <c r="AB247" s="6"/>
      <c r="AC247" s="6"/>
      <c r="AD247" s="6"/>
      <c r="AE247" s="6"/>
      <c r="AF247" s="7">
        <v>0.5</v>
      </c>
      <c r="AG247" s="7">
        <f t="shared" ref="AG247:AH247" si="270">IF(H247="US",1,0)</f>
        <v>1</v>
      </c>
      <c r="AH247" s="7">
        <f t="shared" si="270"/>
        <v>1</v>
      </c>
      <c r="AI247" s="7">
        <f t="shared" ref="AI247:AI250" si="271">IF(G247="US",1,0)</f>
        <v>1</v>
      </c>
      <c r="AJ247" s="7" t="str">
        <f t="shared" ref="AJ247:AJ250" si="272">IF(AF247=0,"0",IF(AF247=0.5,"3","6"))</f>
        <v>3</v>
      </c>
      <c r="AK247" s="7" t="str">
        <f t="shared" ref="AK247:AK250" si="273">IF(AI247=1,"6","0")</f>
        <v>6</v>
      </c>
      <c r="AL247" s="7" t="str">
        <f t="shared" ref="AL247:AL249" si="274">IF(AF247=0,"1",IF(AF247=0.5,"3","6"))</f>
        <v>3</v>
      </c>
      <c r="AM247" s="7" t="str">
        <f t="shared" ref="AM247:AM250" si="275">IF(AH247=1,"7","0")</f>
        <v>7</v>
      </c>
      <c r="AN247" s="7" t="str">
        <f t="shared" ref="AN247:AN250" si="276">IF(AI247=1,"11","0")</f>
        <v>11</v>
      </c>
      <c r="AO247" s="7" t="str">
        <f t="shared" ref="AO247:AO250" si="277">IF(AG247=1,"14","0")</f>
        <v>14</v>
      </c>
      <c r="AP247" s="7">
        <f t="shared" ref="AP247:AP250" si="278">(0.5*F247)*100</f>
        <v>34.5</v>
      </c>
      <c r="AQ247" s="7">
        <f t="shared" ref="AQ247:AQ250" si="279">SUM(AJ247+AK247+AL247+AM247+AN247+AO247+AP247)</f>
        <v>78.5</v>
      </c>
      <c r="AR247" s="10">
        <f t="shared" ref="AR247:AR250" si="280">IF(AQ247&lt;AQ246,AR246+1,AR246)</f>
        <v>0</v>
      </c>
      <c r="AS247" s="10"/>
      <c r="AT247" s="152"/>
      <c r="AU247" s="80" t="s">
        <v>1038</v>
      </c>
      <c r="AV247" t="s">
        <v>1938</v>
      </c>
    </row>
    <row r="248" spans="1:48" ht="15" customHeight="1">
      <c r="A248" s="18" t="s">
        <v>559</v>
      </c>
      <c r="B248" s="18" t="s">
        <v>34</v>
      </c>
      <c r="C248" s="18" t="s">
        <v>1180</v>
      </c>
      <c r="D248" s="18" t="s">
        <v>1939</v>
      </c>
      <c r="E248" s="18"/>
      <c r="F248" s="17">
        <v>0.69</v>
      </c>
      <c r="G248" s="23" t="s">
        <v>525</v>
      </c>
      <c r="H248" s="6" t="s">
        <v>525</v>
      </c>
      <c r="I248" s="6" t="s">
        <v>525</v>
      </c>
      <c r="J248" s="6"/>
      <c r="K248" s="6"/>
      <c r="L248" s="6"/>
      <c r="M248" s="6"/>
      <c r="N248" s="6"/>
      <c r="O248" s="6"/>
      <c r="P248" s="6"/>
      <c r="Q248" s="6"/>
      <c r="R248" s="6"/>
      <c r="S248" s="6"/>
      <c r="T248" s="6"/>
      <c r="U248" s="6"/>
      <c r="V248" s="6"/>
      <c r="W248" s="6"/>
      <c r="X248" s="6"/>
      <c r="Y248" s="6"/>
      <c r="Z248" s="6"/>
      <c r="AA248" s="6"/>
      <c r="AB248" s="6"/>
      <c r="AC248" s="6"/>
      <c r="AD248" s="6"/>
      <c r="AE248" s="6"/>
      <c r="AF248" s="7">
        <v>0.5</v>
      </c>
      <c r="AG248" s="7">
        <f t="shared" ref="AG248:AH248" si="281">IF(H248="US",1,0)</f>
        <v>1</v>
      </c>
      <c r="AH248" s="7">
        <f t="shared" si="281"/>
        <v>1</v>
      </c>
      <c r="AI248" s="7">
        <f t="shared" si="271"/>
        <v>1</v>
      </c>
      <c r="AJ248" s="7" t="str">
        <f t="shared" si="272"/>
        <v>3</v>
      </c>
      <c r="AK248" s="7" t="str">
        <f t="shared" si="273"/>
        <v>6</v>
      </c>
      <c r="AL248" s="7" t="str">
        <f t="shared" si="274"/>
        <v>3</v>
      </c>
      <c r="AM248" s="7" t="str">
        <f t="shared" si="275"/>
        <v>7</v>
      </c>
      <c r="AN248" s="7" t="str">
        <f t="shared" si="276"/>
        <v>11</v>
      </c>
      <c r="AO248" s="7" t="str">
        <f t="shared" si="277"/>
        <v>14</v>
      </c>
      <c r="AP248" s="7">
        <f t="shared" si="278"/>
        <v>34.5</v>
      </c>
      <c r="AQ248" s="7">
        <f t="shared" si="279"/>
        <v>78.5</v>
      </c>
      <c r="AR248" s="10">
        <f t="shared" si="280"/>
        <v>0</v>
      </c>
      <c r="AS248" s="10"/>
      <c r="AT248" s="152"/>
      <c r="AU248" s="80" t="s">
        <v>1038</v>
      </c>
      <c r="AV248" t="s">
        <v>1940</v>
      </c>
    </row>
    <row r="249" spans="1:48" ht="15" customHeight="1">
      <c r="A249" s="18" t="s">
        <v>559</v>
      </c>
      <c r="B249" s="18" t="s">
        <v>34</v>
      </c>
      <c r="C249" s="18" t="s">
        <v>1180</v>
      </c>
      <c r="D249" s="18" t="s">
        <v>1941</v>
      </c>
      <c r="E249" s="18"/>
      <c r="F249" s="17">
        <v>0.69</v>
      </c>
      <c r="G249" s="23" t="s">
        <v>525</v>
      </c>
      <c r="H249" s="6" t="s">
        <v>525</v>
      </c>
      <c r="I249" s="6" t="s">
        <v>525</v>
      </c>
      <c r="J249" s="6"/>
      <c r="K249" s="6"/>
      <c r="L249" s="6"/>
      <c r="M249" s="6"/>
      <c r="N249" s="6"/>
      <c r="O249" s="6"/>
      <c r="P249" s="6"/>
      <c r="Q249" s="6"/>
      <c r="R249" s="6"/>
      <c r="S249" s="6"/>
      <c r="T249" s="6"/>
      <c r="U249" s="6"/>
      <c r="V249" s="6"/>
      <c r="W249" s="6"/>
      <c r="X249" s="6"/>
      <c r="Y249" s="6"/>
      <c r="Z249" s="6"/>
      <c r="AA249" s="6"/>
      <c r="AB249" s="6"/>
      <c r="AC249" s="6"/>
      <c r="AD249" s="6"/>
      <c r="AE249" s="6"/>
      <c r="AF249" s="7">
        <v>0.5</v>
      </c>
      <c r="AG249" s="7">
        <f t="shared" ref="AG249:AH249" si="282">IF(H249="US",1,0)</f>
        <v>1</v>
      </c>
      <c r="AH249" s="7">
        <f t="shared" si="282"/>
        <v>1</v>
      </c>
      <c r="AI249" s="7">
        <f t="shared" si="271"/>
        <v>1</v>
      </c>
      <c r="AJ249" s="7" t="str">
        <f t="shared" si="272"/>
        <v>3</v>
      </c>
      <c r="AK249" s="7" t="str">
        <f t="shared" si="273"/>
        <v>6</v>
      </c>
      <c r="AL249" s="7" t="str">
        <f t="shared" si="274"/>
        <v>3</v>
      </c>
      <c r="AM249" s="7" t="str">
        <f t="shared" si="275"/>
        <v>7</v>
      </c>
      <c r="AN249" s="7" t="str">
        <f t="shared" si="276"/>
        <v>11</v>
      </c>
      <c r="AO249" s="7" t="str">
        <f t="shared" si="277"/>
        <v>14</v>
      </c>
      <c r="AP249" s="7">
        <f t="shared" si="278"/>
        <v>34.5</v>
      </c>
      <c r="AQ249" s="7">
        <f t="shared" si="279"/>
        <v>78.5</v>
      </c>
      <c r="AR249" s="10">
        <f t="shared" si="280"/>
        <v>0</v>
      </c>
      <c r="AS249" s="10"/>
      <c r="AT249" s="152"/>
      <c r="AU249" s="80" t="s">
        <v>1038</v>
      </c>
      <c r="AV249" t="s">
        <v>1938</v>
      </c>
    </row>
    <row r="250" spans="1:48" ht="15" customHeight="1">
      <c r="A250" s="18" t="s">
        <v>559</v>
      </c>
      <c r="B250" s="18" t="s">
        <v>34</v>
      </c>
      <c r="C250" s="18" t="s">
        <v>1180</v>
      </c>
      <c r="D250" s="18" t="s">
        <v>1942</v>
      </c>
      <c r="E250" s="18"/>
      <c r="F250" s="17">
        <v>0.69</v>
      </c>
      <c r="G250" s="23" t="s">
        <v>525</v>
      </c>
      <c r="H250" s="6" t="s">
        <v>525</v>
      </c>
      <c r="I250" s="6" t="s">
        <v>525</v>
      </c>
      <c r="J250" s="6"/>
      <c r="K250" s="6"/>
      <c r="L250" s="6"/>
      <c r="M250" s="6"/>
      <c r="N250" s="6"/>
      <c r="O250" s="6"/>
      <c r="P250" s="6"/>
      <c r="Q250" s="6"/>
      <c r="R250" s="6"/>
      <c r="S250" s="6"/>
      <c r="T250" s="6"/>
      <c r="U250" s="6"/>
      <c r="V250" s="6"/>
      <c r="W250" s="6"/>
      <c r="X250" s="6"/>
      <c r="Y250" s="6"/>
      <c r="Z250" s="6"/>
      <c r="AA250" s="6"/>
      <c r="AB250" s="6"/>
      <c r="AC250" s="6"/>
      <c r="AD250" s="6"/>
      <c r="AE250" s="6"/>
      <c r="AF250" s="7">
        <v>0.5</v>
      </c>
      <c r="AG250" s="7">
        <f t="shared" ref="AG250:AH250" si="283">IF(H250="US",1,0)</f>
        <v>1</v>
      </c>
      <c r="AH250" s="7">
        <f t="shared" si="283"/>
        <v>1</v>
      </c>
      <c r="AI250" s="7">
        <f t="shared" si="271"/>
        <v>1</v>
      </c>
      <c r="AJ250" s="7" t="str">
        <f t="shared" si="272"/>
        <v>3</v>
      </c>
      <c r="AK250" s="7" t="str">
        <f t="shared" si="273"/>
        <v>6</v>
      </c>
      <c r="AL250" s="7">
        <v>3</v>
      </c>
      <c r="AM250" s="7" t="str">
        <f t="shared" si="275"/>
        <v>7</v>
      </c>
      <c r="AN250" s="7" t="str">
        <f t="shared" si="276"/>
        <v>11</v>
      </c>
      <c r="AO250" s="7" t="str">
        <f t="shared" si="277"/>
        <v>14</v>
      </c>
      <c r="AP250" s="7">
        <f t="shared" si="278"/>
        <v>34.5</v>
      </c>
      <c r="AQ250" s="7">
        <f t="shared" si="279"/>
        <v>78.5</v>
      </c>
      <c r="AR250" s="10">
        <f t="shared" si="280"/>
        <v>0</v>
      </c>
      <c r="AS250" s="10"/>
      <c r="AT250" s="152"/>
      <c r="AU250" s="80" t="s">
        <v>1038</v>
      </c>
    </row>
    <row r="251" spans="1:48" ht="15" customHeight="1">
      <c r="A251" s="18" t="s">
        <v>559</v>
      </c>
      <c r="B251" s="18" t="s">
        <v>34</v>
      </c>
      <c r="C251" s="18" t="s">
        <v>1180</v>
      </c>
      <c r="D251" s="18" t="s">
        <v>1943</v>
      </c>
      <c r="E251" s="18"/>
      <c r="F251" s="17"/>
      <c r="G251" s="23"/>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7"/>
      <c r="AG251" s="7"/>
      <c r="AH251" s="7"/>
      <c r="AI251" s="7"/>
      <c r="AJ251" s="7"/>
      <c r="AK251" s="7"/>
      <c r="AL251" s="7"/>
      <c r="AM251" s="7"/>
      <c r="AN251" s="7"/>
      <c r="AO251" s="7"/>
      <c r="AP251" s="7"/>
      <c r="AQ251" s="7"/>
      <c r="AR251" s="10"/>
      <c r="AS251" s="10"/>
      <c r="AT251" s="152"/>
      <c r="AU251" s="80" t="s">
        <v>1038</v>
      </c>
    </row>
    <row r="252" spans="1:48" ht="15" customHeight="1">
      <c r="A252" s="18" t="s">
        <v>559</v>
      </c>
      <c r="B252" s="18" t="s">
        <v>34</v>
      </c>
      <c r="C252" s="18" t="s">
        <v>216</v>
      </c>
      <c r="D252" s="18" t="s">
        <v>1942</v>
      </c>
      <c r="E252" s="18"/>
      <c r="F252" s="17"/>
      <c r="G252" s="23"/>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7"/>
      <c r="AG252" s="7"/>
      <c r="AH252" s="7"/>
      <c r="AI252" s="7"/>
      <c r="AJ252" s="7"/>
      <c r="AK252" s="7"/>
      <c r="AL252" s="7"/>
      <c r="AM252" s="7"/>
      <c r="AN252" s="7"/>
      <c r="AO252" s="7"/>
      <c r="AP252" s="7"/>
      <c r="AQ252" s="7"/>
      <c r="AR252" s="10"/>
      <c r="AS252" s="10"/>
      <c r="AT252" s="152"/>
      <c r="AU252" s="80" t="s">
        <v>1038</v>
      </c>
    </row>
    <row r="253" spans="1:48" ht="15" customHeight="1">
      <c r="A253" s="18" t="s">
        <v>559</v>
      </c>
      <c r="B253" s="18" t="s">
        <v>34</v>
      </c>
      <c r="C253" s="88" t="s">
        <v>216</v>
      </c>
      <c r="D253" s="18" t="s">
        <v>1944</v>
      </c>
      <c r="E253" s="18"/>
      <c r="F253" s="17"/>
      <c r="G253" s="23"/>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7"/>
      <c r="AG253" s="7"/>
      <c r="AH253" s="7"/>
      <c r="AI253" s="7"/>
      <c r="AJ253" s="7"/>
      <c r="AK253" s="7"/>
      <c r="AL253" s="7"/>
      <c r="AM253" s="7"/>
      <c r="AN253" s="7"/>
      <c r="AO253" s="7"/>
      <c r="AP253" s="7"/>
      <c r="AQ253" s="7"/>
      <c r="AR253" s="10"/>
      <c r="AS253" s="10"/>
      <c r="AT253" s="152"/>
      <c r="AU253" s="80" t="s">
        <v>1038</v>
      </c>
    </row>
    <row r="254" spans="1:48" ht="15" customHeight="1">
      <c r="A254" s="6" t="s">
        <v>559</v>
      </c>
      <c r="B254" s="6" t="s">
        <v>34</v>
      </c>
      <c r="C254" s="6" t="s">
        <v>216</v>
      </c>
      <c r="D254" s="6"/>
      <c r="E254" s="6"/>
      <c r="F254" s="9">
        <v>0.17</v>
      </c>
      <c r="G254" s="23" t="s">
        <v>444</v>
      </c>
      <c r="H254" s="6" t="s">
        <v>444</v>
      </c>
      <c r="I254" s="6" t="s">
        <v>525</v>
      </c>
      <c r="J254" s="6"/>
      <c r="K254" s="6"/>
      <c r="L254" s="6"/>
      <c r="M254" s="6"/>
      <c r="N254" s="6"/>
      <c r="O254" s="6"/>
      <c r="P254" s="6"/>
      <c r="Q254" s="6"/>
      <c r="R254" s="6"/>
      <c r="S254" s="6"/>
      <c r="T254" s="6"/>
      <c r="U254" s="6"/>
      <c r="V254" s="6"/>
      <c r="W254" s="6"/>
      <c r="X254" s="6"/>
      <c r="Y254" s="6"/>
      <c r="Z254" s="6"/>
      <c r="AA254" s="6"/>
      <c r="AB254" s="6"/>
      <c r="AC254" s="6"/>
      <c r="AD254" s="6"/>
      <c r="AE254" s="6"/>
      <c r="AF254" s="7">
        <v>0.5</v>
      </c>
      <c r="AG254" s="7">
        <f t="shared" ref="AG254:AH254" si="284">IF(H254="US",1,0)</f>
        <v>0</v>
      </c>
      <c r="AH254" s="7">
        <f t="shared" si="284"/>
        <v>1</v>
      </c>
      <c r="AI254" s="7">
        <f t="shared" ref="AI254:AI256" si="285">IF(G254="US",1,0)</f>
        <v>0</v>
      </c>
      <c r="AJ254" s="7" t="str">
        <f t="shared" ref="AJ254:AJ256" si="286">IF(AF254=0,"0",IF(AF254=0.5,"3","6"))</f>
        <v>3</v>
      </c>
      <c r="AK254" s="7" t="str">
        <f t="shared" ref="AK254:AK256" si="287">IF(AI254=1,"6","0")</f>
        <v>0</v>
      </c>
      <c r="AL254" s="7" t="str">
        <f>IF(AF254=0,"1",IF(AF254=0.5,"3","6"))</f>
        <v>3</v>
      </c>
      <c r="AM254" s="7" t="str">
        <f t="shared" ref="AM254:AM256" si="288">IF(AH254=1,"7","0")</f>
        <v>7</v>
      </c>
      <c r="AN254" s="7" t="str">
        <f t="shared" ref="AN254:AN256" si="289">IF(AI254=1,"11","0")</f>
        <v>0</v>
      </c>
      <c r="AO254" s="7" t="str">
        <f t="shared" ref="AO254:AO256" si="290">IF(AG254=1,"14","0")</f>
        <v>0</v>
      </c>
      <c r="AP254" s="7">
        <f t="shared" ref="AP254:AP256" si="291">(0.5*F254)*100</f>
        <v>8.5</v>
      </c>
      <c r="AQ254" s="7">
        <f t="shared" ref="AQ254:AQ256" si="292">SUM(AJ254+AK254+AL254+AM254+AN254+AO254+AP254)</f>
        <v>21.5</v>
      </c>
      <c r="AR254" s="10">
        <f>IF(AQ254&lt;AQ250,AR250+1,AR250)</f>
        <v>1</v>
      </c>
      <c r="AS254" s="10"/>
      <c r="AT254" s="152"/>
      <c r="AU254" t="s">
        <v>1813</v>
      </c>
    </row>
    <row r="255" spans="1:48" ht="15" customHeight="1">
      <c r="A255" s="28" t="s">
        <v>559</v>
      </c>
      <c r="B255" s="28" t="s">
        <v>34</v>
      </c>
      <c r="C255" s="89" t="s">
        <v>216</v>
      </c>
      <c r="D255" s="89" t="s">
        <v>1945</v>
      </c>
      <c r="E255" s="89"/>
      <c r="F255" s="81">
        <v>0.17</v>
      </c>
      <c r="G255" s="23" t="s">
        <v>444</v>
      </c>
      <c r="H255" s="6" t="s">
        <v>444</v>
      </c>
      <c r="I255" s="6" t="s">
        <v>538</v>
      </c>
      <c r="J255" s="6"/>
      <c r="K255" s="6"/>
      <c r="L255" s="6"/>
      <c r="M255" s="6"/>
      <c r="N255" s="6"/>
      <c r="O255" s="6"/>
      <c r="P255" s="6"/>
      <c r="Q255" s="6"/>
      <c r="R255" s="6"/>
      <c r="S255" s="6"/>
      <c r="T255" s="6"/>
      <c r="U255" s="6"/>
      <c r="V255" s="6"/>
      <c r="W255" s="6"/>
      <c r="X255" s="6"/>
      <c r="Y255" s="6"/>
      <c r="Z255" s="6"/>
      <c r="AA255" s="6"/>
      <c r="AB255" s="6"/>
      <c r="AC255" s="6"/>
      <c r="AD255" s="6"/>
      <c r="AE255" s="6"/>
      <c r="AF255" s="7">
        <v>0.5</v>
      </c>
      <c r="AG255" s="7">
        <f t="shared" ref="AG255:AH255" si="293">IF(H255="US",1,0)</f>
        <v>0</v>
      </c>
      <c r="AH255" s="7">
        <f t="shared" si="293"/>
        <v>0</v>
      </c>
      <c r="AI255" s="7">
        <f t="shared" si="285"/>
        <v>0</v>
      </c>
      <c r="AJ255" s="7" t="str">
        <f t="shared" si="286"/>
        <v>3</v>
      </c>
      <c r="AK255" s="7" t="str">
        <f t="shared" si="287"/>
        <v>0</v>
      </c>
      <c r="AL255" s="7">
        <v>3</v>
      </c>
      <c r="AM255" s="7" t="str">
        <f t="shared" si="288"/>
        <v>0</v>
      </c>
      <c r="AN255" s="7" t="str">
        <f t="shared" si="289"/>
        <v>0</v>
      </c>
      <c r="AO255" s="7" t="str">
        <f t="shared" si="290"/>
        <v>0</v>
      </c>
      <c r="AP255" s="7">
        <f t="shared" si="291"/>
        <v>8.5</v>
      </c>
      <c r="AQ255" s="7">
        <f t="shared" si="292"/>
        <v>14.5</v>
      </c>
      <c r="AR255" s="10">
        <f t="shared" ref="AR255:AR256" si="294">IF(AQ255&lt;AQ254,AR254+1,AR254)</f>
        <v>2</v>
      </c>
      <c r="AS255" s="10"/>
      <c r="AT255" s="152"/>
      <c r="AU255" s="82" t="s">
        <v>1757</v>
      </c>
    </row>
    <row r="256" spans="1:48" ht="15" customHeight="1">
      <c r="A256" s="28" t="s">
        <v>559</v>
      </c>
      <c r="B256" s="28" t="s">
        <v>34</v>
      </c>
      <c r="C256" s="89" t="s">
        <v>216</v>
      </c>
      <c r="D256" s="89" t="s">
        <v>1946</v>
      </c>
      <c r="E256" s="89"/>
      <c r="F256" s="81">
        <v>0.17</v>
      </c>
      <c r="G256" s="23" t="s">
        <v>444</v>
      </c>
      <c r="H256" s="6" t="s">
        <v>525</v>
      </c>
      <c r="I256" s="6" t="s">
        <v>525</v>
      </c>
      <c r="J256" s="6"/>
      <c r="K256" s="6"/>
      <c r="L256" s="6"/>
      <c r="M256" s="6"/>
      <c r="N256" s="6"/>
      <c r="O256" s="6"/>
      <c r="P256" s="6"/>
      <c r="Q256" s="6"/>
      <c r="R256" s="6"/>
      <c r="S256" s="6"/>
      <c r="T256" s="6"/>
      <c r="U256" s="6"/>
      <c r="V256" s="6"/>
      <c r="W256" s="6"/>
      <c r="X256" s="6"/>
      <c r="Y256" s="6"/>
      <c r="Z256" s="6"/>
      <c r="AA256" s="6"/>
      <c r="AB256" s="6"/>
      <c r="AC256" s="6"/>
      <c r="AD256" s="6"/>
      <c r="AE256" s="6"/>
      <c r="AF256" s="7">
        <v>0.5</v>
      </c>
      <c r="AG256" s="7">
        <f t="shared" ref="AG256:AH256" si="295">IF(H256="US",1,0)</f>
        <v>1</v>
      </c>
      <c r="AH256" s="7">
        <f t="shared" si="295"/>
        <v>1</v>
      </c>
      <c r="AI256" s="7">
        <f t="shared" si="285"/>
        <v>0</v>
      </c>
      <c r="AJ256" s="7" t="str">
        <f t="shared" si="286"/>
        <v>3</v>
      </c>
      <c r="AK256" s="7" t="str">
        <f t="shared" si="287"/>
        <v>0</v>
      </c>
      <c r="AL256" s="7" t="str">
        <f>IF(AF256=0,"1",IF(AF256=0.5,"3","6"))</f>
        <v>3</v>
      </c>
      <c r="AM256" s="7" t="str">
        <f t="shared" si="288"/>
        <v>7</v>
      </c>
      <c r="AN256" s="7" t="str">
        <f t="shared" si="289"/>
        <v>0</v>
      </c>
      <c r="AO256" s="7" t="str">
        <f t="shared" si="290"/>
        <v>14</v>
      </c>
      <c r="AP256" s="7">
        <f t="shared" si="291"/>
        <v>8.5</v>
      </c>
      <c r="AQ256" s="7">
        <f t="shared" si="292"/>
        <v>35.5</v>
      </c>
      <c r="AR256" s="10">
        <f t="shared" si="294"/>
        <v>2</v>
      </c>
      <c r="AS256" s="10"/>
      <c r="AT256" s="152"/>
      <c r="AU256" s="82" t="s">
        <v>1757</v>
      </c>
    </row>
    <row r="257" spans="1:48" ht="15" customHeight="1">
      <c r="A257" s="18" t="s">
        <v>559</v>
      </c>
      <c r="B257" s="18" t="s">
        <v>34</v>
      </c>
      <c r="C257" s="88" t="s">
        <v>216</v>
      </c>
      <c r="D257" s="88" t="s">
        <v>1936</v>
      </c>
      <c r="E257" s="88"/>
      <c r="F257" s="17"/>
      <c r="G257" s="23"/>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7"/>
      <c r="AG257" s="7"/>
      <c r="AH257" s="7"/>
      <c r="AI257" s="7"/>
      <c r="AJ257" s="7"/>
      <c r="AK257" s="7"/>
      <c r="AL257" s="8"/>
      <c r="AM257" s="8"/>
      <c r="AN257" s="7"/>
      <c r="AO257" s="7"/>
      <c r="AP257" s="7"/>
      <c r="AQ257" s="7"/>
      <c r="AR257" s="7"/>
      <c r="AS257" s="7"/>
      <c r="AT257" s="152"/>
      <c r="AU257" s="80" t="s">
        <v>1038</v>
      </c>
    </row>
    <row r="258" spans="1:48" ht="15" customHeight="1">
      <c r="A258" s="18" t="s">
        <v>559</v>
      </c>
      <c r="B258" s="18" t="s">
        <v>34</v>
      </c>
      <c r="C258" s="88" t="s">
        <v>216</v>
      </c>
      <c r="D258" s="88" t="s">
        <v>1947</v>
      </c>
      <c r="E258" s="88"/>
      <c r="F258" s="17">
        <v>0.17</v>
      </c>
      <c r="G258" s="23" t="s">
        <v>444</v>
      </c>
      <c r="H258" s="6" t="s">
        <v>525</v>
      </c>
      <c r="I258" s="6" t="s">
        <v>525</v>
      </c>
      <c r="J258" s="6"/>
      <c r="K258" s="6"/>
      <c r="L258" s="6"/>
      <c r="M258" s="6"/>
      <c r="N258" s="6"/>
      <c r="O258" s="6"/>
      <c r="P258" s="6"/>
      <c r="Q258" s="6"/>
      <c r="R258" s="6"/>
      <c r="S258" s="6"/>
      <c r="T258" s="6"/>
      <c r="U258" s="6"/>
      <c r="V258" s="6"/>
      <c r="W258" s="6"/>
      <c r="X258" s="6"/>
      <c r="Y258" s="6"/>
      <c r="Z258" s="6"/>
      <c r="AA258" s="6"/>
      <c r="AB258" s="6"/>
      <c r="AC258" s="6"/>
      <c r="AD258" s="6"/>
      <c r="AE258" s="6"/>
      <c r="AF258" s="7">
        <v>0.5</v>
      </c>
      <c r="AG258" s="7">
        <f t="shared" ref="AG258:AH258" si="296">IF(H258="US",1,0)</f>
        <v>1</v>
      </c>
      <c r="AH258" s="7">
        <f t="shared" si="296"/>
        <v>1</v>
      </c>
      <c r="AI258" s="7">
        <f t="shared" ref="AI258:AI261" si="297">IF(G258="US",1,0)</f>
        <v>0</v>
      </c>
      <c r="AJ258" s="7" t="str">
        <f t="shared" ref="AJ258:AJ261" si="298">IF(AF258=0,"0",IF(AF258=0.5,"3","6"))</f>
        <v>3</v>
      </c>
      <c r="AK258" s="7" t="str">
        <f t="shared" ref="AK258:AK261" si="299">IF(AI258=1,"6","0")</f>
        <v>0</v>
      </c>
      <c r="AL258" s="7" t="str">
        <f t="shared" ref="AL258:AL261" si="300">IF(AF258=0,"1",IF(AF258=0.5,"3","6"))</f>
        <v>3</v>
      </c>
      <c r="AM258" s="7" t="str">
        <f t="shared" ref="AM258:AM261" si="301">IF(AH258=1,"7","0")</f>
        <v>7</v>
      </c>
      <c r="AN258" s="7" t="str">
        <f t="shared" ref="AN258:AN261" si="302">IF(AI258=1,"11","0")</f>
        <v>0</v>
      </c>
      <c r="AO258" s="7" t="str">
        <f t="shared" ref="AO258:AO261" si="303">IF(AG258=1,"14","0")</f>
        <v>14</v>
      </c>
      <c r="AP258" s="7">
        <f t="shared" ref="AP258:AP261" si="304">(0.5*F258)*100</f>
        <v>8.5</v>
      </c>
      <c r="AQ258" s="7">
        <f t="shared" ref="AQ258:AQ261" si="305">SUM(AJ258+AK258+AL258+AM258+AN258+AO258+AP258)</f>
        <v>35.5</v>
      </c>
      <c r="AR258" s="10">
        <f t="shared" ref="AR258:AR261" si="306">IF(AQ258&lt;AQ257,AR257+1,AR257)</f>
        <v>0</v>
      </c>
      <c r="AS258" s="10"/>
      <c r="AT258" s="152"/>
      <c r="AU258" s="80" t="s">
        <v>1038</v>
      </c>
      <c r="AV258" t="s">
        <v>1948</v>
      </c>
    </row>
    <row r="259" spans="1:48" ht="15" customHeight="1">
      <c r="A259" s="18" t="s">
        <v>559</v>
      </c>
      <c r="B259" s="18" t="s">
        <v>34</v>
      </c>
      <c r="C259" s="88" t="s">
        <v>216</v>
      </c>
      <c r="D259" s="88" t="s">
        <v>1949</v>
      </c>
      <c r="E259" s="88"/>
      <c r="F259" s="17">
        <v>0.17</v>
      </c>
      <c r="G259" s="23" t="s">
        <v>444</v>
      </c>
      <c r="H259" s="6" t="s">
        <v>525</v>
      </c>
      <c r="I259" s="6" t="s">
        <v>567</v>
      </c>
      <c r="J259" s="6"/>
      <c r="K259" s="6"/>
      <c r="L259" s="6"/>
      <c r="M259" s="6"/>
      <c r="N259" s="6"/>
      <c r="O259" s="6"/>
      <c r="P259" s="6"/>
      <c r="Q259" s="6"/>
      <c r="R259" s="6"/>
      <c r="S259" s="6"/>
      <c r="T259" s="6"/>
      <c r="U259" s="6"/>
      <c r="V259" s="6"/>
      <c r="W259" s="6"/>
      <c r="X259" s="6"/>
      <c r="Y259" s="6"/>
      <c r="Z259" s="6"/>
      <c r="AA259" s="6"/>
      <c r="AB259" s="6"/>
      <c r="AC259" s="6"/>
      <c r="AD259" s="6"/>
      <c r="AE259" s="6"/>
      <c r="AF259" s="7">
        <v>0.5</v>
      </c>
      <c r="AG259" s="7">
        <f t="shared" ref="AG259:AH259" si="307">IF(H259="US",1,0)</f>
        <v>1</v>
      </c>
      <c r="AH259" s="7">
        <f t="shared" si="307"/>
        <v>0</v>
      </c>
      <c r="AI259" s="7">
        <f t="shared" si="297"/>
        <v>0</v>
      </c>
      <c r="AJ259" s="7" t="str">
        <f t="shared" si="298"/>
        <v>3</v>
      </c>
      <c r="AK259" s="7" t="str">
        <f t="shared" si="299"/>
        <v>0</v>
      </c>
      <c r="AL259" s="7" t="str">
        <f t="shared" si="300"/>
        <v>3</v>
      </c>
      <c r="AM259" s="7" t="str">
        <f t="shared" si="301"/>
        <v>0</v>
      </c>
      <c r="AN259" s="7" t="str">
        <f t="shared" si="302"/>
        <v>0</v>
      </c>
      <c r="AO259" s="7" t="str">
        <f t="shared" si="303"/>
        <v>14</v>
      </c>
      <c r="AP259" s="7">
        <f t="shared" si="304"/>
        <v>8.5</v>
      </c>
      <c r="AQ259" s="7">
        <f t="shared" si="305"/>
        <v>28.5</v>
      </c>
      <c r="AR259" s="10">
        <f t="shared" si="306"/>
        <v>1</v>
      </c>
      <c r="AS259" s="10"/>
      <c r="AT259" s="152"/>
      <c r="AU259" s="80" t="s">
        <v>1038</v>
      </c>
      <c r="AV259" t="s">
        <v>1940</v>
      </c>
    </row>
    <row r="260" spans="1:48" ht="15" customHeight="1">
      <c r="A260" s="18" t="s">
        <v>559</v>
      </c>
      <c r="B260" s="18" t="s">
        <v>34</v>
      </c>
      <c r="C260" s="88" t="s">
        <v>216</v>
      </c>
      <c r="D260" s="88" t="s">
        <v>1950</v>
      </c>
      <c r="E260" s="88"/>
      <c r="F260" s="17">
        <v>0.17</v>
      </c>
      <c r="G260" s="23" t="s">
        <v>444</v>
      </c>
      <c r="H260" s="6" t="s">
        <v>525</v>
      </c>
      <c r="I260" s="6" t="s">
        <v>567</v>
      </c>
      <c r="J260" s="6"/>
      <c r="K260" s="6"/>
      <c r="L260" s="6"/>
      <c r="M260" s="6"/>
      <c r="N260" s="6"/>
      <c r="O260" s="6"/>
      <c r="P260" s="6"/>
      <c r="Q260" s="6"/>
      <c r="R260" s="6"/>
      <c r="S260" s="6"/>
      <c r="T260" s="6"/>
      <c r="U260" s="6"/>
      <c r="V260" s="6"/>
      <c r="W260" s="6"/>
      <c r="X260" s="6"/>
      <c r="Y260" s="6"/>
      <c r="Z260" s="6"/>
      <c r="AA260" s="6"/>
      <c r="AB260" s="6"/>
      <c r="AC260" s="6"/>
      <c r="AD260" s="6"/>
      <c r="AE260" s="6"/>
      <c r="AF260" s="7">
        <v>0.5</v>
      </c>
      <c r="AG260" s="7">
        <f t="shared" ref="AG260:AH260" si="308">IF(H260="US",1,0)</f>
        <v>1</v>
      </c>
      <c r="AH260" s="7">
        <f t="shared" si="308"/>
        <v>0</v>
      </c>
      <c r="AI260" s="7">
        <f t="shared" si="297"/>
        <v>0</v>
      </c>
      <c r="AJ260" s="7" t="str">
        <f t="shared" si="298"/>
        <v>3</v>
      </c>
      <c r="AK260" s="7" t="str">
        <f t="shared" si="299"/>
        <v>0</v>
      </c>
      <c r="AL260" s="7" t="str">
        <f t="shared" si="300"/>
        <v>3</v>
      </c>
      <c r="AM260" s="7" t="str">
        <f t="shared" si="301"/>
        <v>0</v>
      </c>
      <c r="AN260" s="7" t="str">
        <f t="shared" si="302"/>
        <v>0</v>
      </c>
      <c r="AO260" s="7" t="str">
        <f t="shared" si="303"/>
        <v>14</v>
      </c>
      <c r="AP260" s="7">
        <f t="shared" si="304"/>
        <v>8.5</v>
      </c>
      <c r="AQ260" s="7">
        <f t="shared" si="305"/>
        <v>28.5</v>
      </c>
      <c r="AR260" s="10">
        <f t="shared" si="306"/>
        <v>1</v>
      </c>
      <c r="AS260" s="10"/>
      <c r="AT260" s="152"/>
      <c r="AU260" s="80" t="s">
        <v>1038</v>
      </c>
    </row>
    <row r="261" spans="1:48" ht="15" customHeight="1">
      <c r="A261" s="18" t="s">
        <v>559</v>
      </c>
      <c r="B261" s="18" t="s">
        <v>34</v>
      </c>
      <c r="C261" s="88" t="s">
        <v>216</v>
      </c>
      <c r="D261" s="88" t="s">
        <v>1951</v>
      </c>
      <c r="E261" s="88"/>
      <c r="F261" s="17">
        <v>0.17</v>
      </c>
      <c r="G261" s="23" t="s">
        <v>444</v>
      </c>
      <c r="H261" s="6" t="s">
        <v>525</v>
      </c>
      <c r="I261" s="6" t="s">
        <v>567</v>
      </c>
      <c r="J261" s="6"/>
      <c r="K261" s="6"/>
      <c r="L261" s="6"/>
      <c r="M261" s="6"/>
      <c r="N261" s="6"/>
      <c r="O261" s="6"/>
      <c r="P261" s="6"/>
      <c r="Q261" s="6"/>
      <c r="R261" s="6"/>
      <c r="S261" s="6"/>
      <c r="T261" s="6"/>
      <c r="U261" s="6"/>
      <c r="V261" s="6"/>
      <c r="W261" s="6"/>
      <c r="X261" s="6"/>
      <c r="Y261" s="6"/>
      <c r="Z261" s="6"/>
      <c r="AA261" s="6"/>
      <c r="AB261" s="6"/>
      <c r="AC261" s="6"/>
      <c r="AD261" s="6"/>
      <c r="AE261" s="6"/>
      <c r="AF261" s="7">
        <v>0.5</v>
      </c>
      <c r="AG261" s="7">
        <f t="shared" ref="AG261:AH261" si="309">IF(H261="US",1,0)</f>
        <v>1</v>
      </c>
      <c r="AH261" s="7">
        <f t="shared" si="309"/>
        <v>0</v>
      </c>
      <c r="AI261" s="7">
        <f t="shared" si="297"/>
        <v>0</v>
      </c>
      <c r="AJ261" s="7" t="str">
        <f t="shared" si="298"/>
        <v>3</v>
      </c>
      <c r="AK261" s="7" t="str">
        <f t="shared" si="299"/>
        <v>0</v>
      </c>
      <c r="AL261" s="7" t="str">
        <f t="shared" si="300"/>
        <v>3</v>
      </c>
      <c r="AM261" s="7" t="str">
        <f t="shared" si="301"/>
        <v>0</v>
      </c>
      <c r="AN261" s="7" t="str">
        <f t="shared" si="302"/>
        <v>0</v>
      </c>
      <c r="AO261" s="7" t="str">
        <f t="shared" si="303"/>
        <v>14</v>
      </c>
      <c r="AP261" s="7">
        <f t="shared" si="304"/>
        <v>8.5</v>
      </c>
      <c r="AQ261" s="7">
        <f t="shared" si="305"/>
        <v>28.5</v>
      </c>
      <c r="AR261" s="10">
        <f t="shared" si="306"/>
        <v>1</v>
      </c>
      <c r="AS261" s="10"/>
      <c r="AT261" s="152"/>
      <c r="AU261" s="80" t="s">
        <v>1038</v>
      </c>
    </row>
    <row r="262" spans="1:48" ht="15" customHeight="1">
      <c r="A262" s="18" t="s">
        <v>559</v>
      </c>
      <c r="B262" s="18" t="s">
        <v>34</v>
      </c>
      <c r="C262" s="18" t="s">
        <v>1952</v>
      </c>
      <c r="D262" s="18" t="s">
        <v>1953</v>
      </c>
      <c r="E262" s="18"/>
      <c r="F262" s="17"/>
      <c r="G262" s="23"/>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7"/>
      <c r="AG262" s="7"/>
      <c r="AH262" s="7"/>
      <c r="AI262" s="7"/>
      <c r="AJ262" s="7"/>
      <c r="AK262" s="7"/>
      <c r="AL262" s="8"/>
      <c r="AM262" s="8"/>
      <c r="AN262" s="7"/>
      <c r="AO262" s="7"/>
      <c r="AP262" s="7"/>
      <c r="AQ262" s="7"/>
      <c r="AR262" s="7"/>
      <c r="AS262" s="7"/>
      <c r="AT262" s="152"/>
      <c r="AU262" s="80" t="s">
        <v>1038</v>
      </c>
    </row>
    <row r="263" spans="1:48" ht="15" customHeight="1">
      <c r="A263" s="18" t="s">
        <v>559</v>
      </c>
      <c r="B263" s="18" t="s">
        <v>34</v>
      </c>
      <c r="C263" s="18" t="s">
        <v>1952</v>
      </c>
      <c r="D263" s="18" t="s">
        <v>1954</v>
      </c>
      <c r="E263" s="18"/>
      <c r="F263" s="17"/>
      <c r="G263" s="23"/>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7"/>
      <c r="AG263" s="7"/>
      <c r="AH263" s="7"/>
      <c r="AI263" s="7"/>
      <c r="AJ263" s="7"/>
      <c r="AK263" s="7"/>
      <c r="AL263" s="8"/>
      <c r="AM263" s="8"/>
      <c r="AN263" s="7"/>
      <c r="AO263" s="7"/>
      <c r="AP263" s="7"/>
      <c r="AQ263" s="7"/>
      <c r="AR263" s="7"/>
      <c r="AS263" s="7"/>
      <c r="AT263" s="152"/>
      <c r="AU263" s="80" t="s">
        <v>1038</v>
      </c>
    </row>
    <row r="264" spans="1:48" ht="15" customHeight="1">
      <c r="A264" s="18" t="s">
        <v>559</v>
      </c>
      <c r="B264" s="18" t="s">
        <v>34</v>
      </c>
      <c r="C264" s="18" t="s">
        <v>1952</v>
      </c>
      <c r="D264" s="18" t="s">
        <v>1955</v>
      </c>
      <c r="E264" s="18"/>
      <c r="F264" s="17"/>
      <c r="G264" s="23"/>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7"/>
      <c r="AG264" s="7"/>
      <c r="AH264" s="7"/>
      <c r="AI264" s="7"/>
      <c r="AJ264" s="7"/>
      <c r="AK264" s="7"/>
      <c r="AL264" s="8"/>
      <c r="AM264" s="8"/>
      <c r="AN264" s="7"/>
      <c r="AO264" s="7"/>
      <c r="AP264" s="7"/>
      <c r="AQ264" s="7"/>
      <c r="AR264" s="7"/>
      <c r="AS264" s="7"/>
      <c r="AT264" s="152"/>
      <c r="AU264" s="80" t="s">
        <v>1038</v>
      </c>
    </row>
    <row r="265" spans="1:48" ht="15" customHeight="1">
      <c r="A265" s="18" t="s">
        <v>559</v>
      </c>
      <c r="B265" s="18" t="s">
        <v>34</v>
      </c>
      <c r="C265" s="18" t="s">
        <v>1952</v>
      </c>
      <c r="D265" s="18" t="s">
        <v>1956</v>
      </c>
      <c r="E265" s="18"/>
      <c r="F265" s="17"/>
      <c r="G265" s="23"/>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7"/>
      <c r="AG265" s="7"/>
      <c r="AH265" s="7"/>
      <c r="AI265" s="7"/>
      <c r="AJ265" s="7"/>
      <c r="AK265" s="7"/>
      <c r="AL265" s="8"/>
      <c r="AM265" s="8"/>
      <c r="AN265" s="7"/>
      <c r="AO265" s="7"/>
      <c r="AP265" s="7"/>
      <c r="AQ265" s="7"/>
      <c r="AR265" s="7"/>
      <c r="AS265" s="7"/>
      <c r="AT265" s="152"/>
      <c r="AU265" s="80" t="s">
        <v>1038</v>
      </c>
    </row>
    <row r="266" spans="1:48" ht="15" customHeight="1">
      <c r="A266" s="18" t="s">
        <v>559</v>
      </c>
      <c r="B266" s="18" t="s">
        <v>34</v>
      </c>
      <c r="C266" s="18" t="s">
        <v>1957</v>
      </c>
      <c r="D266" s="18"/>
      <c r="E266" s="18"/>
      <c r="F266" s="17"/>
      <c r="G266" s="23"/>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7"/>
      <c r="AG266" s="7"/>
      <c r="AH266" s="7"/>
      <c r="AI266" s="7"/>
      <c r="AJ266" s="7"/>
      <c r="AK266" s="7"/>
      <c r="AL266" s="8"/>
      <c r="AM266" s="8"/>
      <c r="AN266" s="7"/>
      <c r="AO266" s="7"/>
      <c r="AP266" s="7"/>
      <c r="AQ266" s="7"/>
      <c r="AR266" s="7"/>
      <c r="AS266" s="7"/>
      <c r="AT266" s="152"/>
      <c r="AU266" s="80" t="s">
        <v>1038</v>
      </c>
    </row>
    <row r="267" spans="1:48" ht="15" customHeight="1">
      <c r="A267" s="18" t="s">
        <v>559</v>
      </c>
      <c r="B267" s="18" t="s">
        <v>34</v>
      </c>
      <c r="C267" s="18" t="s">
        <v>139</v>
      </c>
      <c r="D267" s="18" t="s">
        <v>1958</v>
      </c>
      <c r="E267" s="18"/>
      <c r="F267" s="17"/>
      <c r="G267" s="23"/>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7"/>
      <c r="AG267" s="7"/>
      <c r="AH267" s="7"/>
      <c r="AI267" s="7"/>
      <c r="AJ267" s="7"/>
      <c r="AK267" s="7"/>
      <c r="AL267" s="8"/>
      <c r="AM267" s="8"/>
      <c r="AN267" s="7"/>
      <c r="AO267" s="7"/>
      <c r="AP267" s="7"/>
      <c r="AQ267" s="7"/>
      <c r="AR267" s="7"/>
      <c r="AS267" s="7"/>
      <c r="AT267" s="152"/>
      <c r="AU267" s="80" t="s">
        <v>1038</v>
      </c>
    </row>
    <row r="268" spans="1:48" ht="15" customHeight="1">
      <c r="A268" s="18" t="s">
        <v>559</v>
      </c>
      <c r="B268" s="18" t="s">
        <v>34</v>
      </c>
      <c r="C268" s="18" t="s">
        <v>139</v>
      </c>
      <c r="D268" s="18" t="s">
        <v>1944</v>
      </c>
      <c r="E268" s="18"/>
      <c r="F268" s="17"/>
      <c r="G268" s="23"/>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7"/>
      <c r="AG268" s="7"/>
      <c r="AH268" s="7"/>
      <c r="AI268" s="7"/>
      <c r="AJ268" s="7"/>
      <c r="AK268" s="7"/>
      <c r="AL268" s="8"/>
      <c r="AM268" s="8"/>
      <c r="AN268" s="7"/>
      <c r="AO268" s="7"/>
      <c r="AP268" s="7"/>
      <c r="AQ268" s="7"/>
      <c r="AR268" s="7"/>
      <c r="AS268" s="7"/>
      <c r="AT268" s="152"/>
      <c r="AU268" s="80" t="s">
        <v>1038</v>
      </c>
    </row>
    <row r="269" spans="1:48" ht="15" customHeight="1">
      <c r="A269" s="18" t="s">
        <v>559</v>
      </c>
      <c r="B269" s="18" t="s">
        <v>34</v>
      </c>
      <c r="C269" s="18" t="s">
        <v>139</v>
      </c>
      <c r="D269" s="18" t="s">
        <v>1959</v>
      </c>
      <c r="E269" s="18"/>
      <c r="F269" s="17"/>
      <c r="G269" s="23"/>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7"/>
      <c r="AG269" s="7"/>
      <c r="AH269" s="7"/>
      <c r="AI269" s="7"/>
      <c r="AJ269" s="7"/>
      <c r="AK269" s="7"/>
      <c r="AL269" s="8"/>
      <c r="AM269" s="8"/>
      <c r="AN269" s="7"/>
      <c r="AO269" s="7"/>
      <c r="AP269" s="7"/>
      <c r="AQ269" s="7"/>
      <c r="AR269" s="7"/>
      <c r="AS269" s="7"/>
      <c r="AT269" s="152"/>
      <c r="AU269" s="80" t="s">
        <v>1038</v>
      </c>
    </row>
    <row r="270" spans="1:48" ht="15" customHeight="1">
      <c r="A270" s="18" t="s">
        <v>559</v>
      </c>
      <c r="B270" s="18" t="s">
        <v>34</v>
      </c>
      <c r="C270" s="18" t="s">
        <v>139</v>
      </c>
      <c r="D270" s="18" t="s">
        <v>1942</v>
      </c>
      <c r="E270" s="18"/>
      <c r="F270" s="17"/>
      <c r="G270" s="23"/>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7"/>
      <c r="AG270" s="7"/>
      <c r="AH270" s="7"/>
      <c r="AI270" s="7"/>
      <c r="AJ270" s="7"/>
      <c r="AK270" s="7"/>
      <c r="AL270" s="8"/>
      <c r="AM270" s="8"/>
      <c r="AN270" s="7"/>
      <c r="AO270" s="7"/>
      <c r="AP270" s="7"/>
      <c r="AQ270" s="7"/>
      <c r="AR270" s="7"/>
      <c r="AS270" s="7"/>
      <c r="AT270" s="152"/>
      <c r="AU270" s="80" t="s">
        <v>1038</v>
      </c>
    </row>
    <row r="271" spans="1:48" ht="15" customHeight="1">
      <c r="A271" s="18" t="s">
        <v>559</v>
      </c>
      <c r="B271" s="18" t="s">
        <v>34</v>
      </c>
      <c r="C271" s="18" t="s">
        <v>139</v>
      </c>
      <c r="D271" s="18" t="s">
        <v>1955</v>
      </c>
      <c r="E271" s="18"/>
      <c r="F271" s="17"/>
      <c r="G271" s="23"/>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7"/>
      <c r="AG271" s="7"/>
      <c r="AH271" s="7"/>
      <c r="AI271" s="7"/>
      <c r="AJ271" s="7"/>
      <c r="AK271" s="7"/>
      <c r="AL271" s="8"/>
      <c r="AM271" s="8"/>
      <c r="AN271" s="7"/>
      <c r="AO271" s="7"/>
      <c r="AP271" s="7"/>
      <c r="AQ271" s="7"/>
      <c r="AR271" s="7"/>
      <c r="AS271" s="7"/>
      <c r="AT271" s="152"/>
      <c r="AU271" s="80" t="s">
        <v>1038</v>
      </c>
    </row>
    <row r="272" spans="1:48" ht="15" customHeight="1">
      <c r="A272" s="18" t="s">
        <v>559</v>
      </c>
      <c r="B272" s="18" t="s">
        <v>34</v>
      </c>
      <c r="C272" s="18" t="s">
        <v>139</v>
      </c>
      <c r="D272" s="18" t="s">
        <v>1960</v>
      </c>
      <c r="E272" s="18"/>
      <c r="F272" s="17">
        <v>0.61</v>
      </c>
      <c r="G272" s="23" t="s">
        <v>525</v>
      </c>
      <c r="H272" s="6" t="s">
        <v>444</v>
      </c>
      <c r="I272" s="6" t="s">
        <v>525</v>
      </c>
      <c r="J272" s="6"/>
      <c r="K272" s="6"/>
      <c r="L272" s="6"/>
      <c r="M272" s="6"/>
      <c r="N272" s="6"/>
      <c r="O272" s="6"/>
      <c r="P272" s="6"/>
      <c r="Q272" s="6"/>
      <c r="R272" s="6"/>
      <c r="S272" s="6"/>
      <c r="T272" s="6"/>
      <c r="U272" s="6"/>
      <c r="V272" s="6"/>
      <c r="W272" s="6"/>
      <c r="X272" s="6"/>
      <c r="Y272" s="6"/>
      <c r="Z272" s="6"/>
      <c r="AA272" s="6"/>
      <c r="AB272" s="6"/>
      <c r="AC272" s="6"/>
      <c r="AD272" s="6"/>
      <c r="AE272" s="6"/>
      <c r="AF272" s="7">
        <v>0.5</v>
      </c>
      <c r="AG272" s="7">
        <f t="shared" ref="AG272:AH272" si="310">IF(H272="US",1,0)</f>
        <v>0</v>
      </c>
      <c r="AH272" s="7">
        <f t="shared" si="310"/>
        <v>1</v>
      </c>
      <c r="AI272" s="7">
        <f t="shared" ref="AI272:AI281" si="311">IF(G272="US",1,0)</f>
        <v>1</v>
      </c>
      <c r="AJ272" s="7" t="str">
        <f t="shared" ref="AJ272:AJ281" si="312">IF(AF272=0,"0",IF(AF272=0.5,"3","6"))</f>
        <v>3</v>
      </c>
      <c r="AK272" s="7" t="str">
        <f t="shared" ref="AK272:AK281" si="313">IF(AI272=1,"6","0")</f>
        <v>6</v>
      </c>
      <c r="AL272" s="7" t="str">
        <f t="shared" ref="AL272:AL274" si="314">IF(AF272=0,"1",IF(AF272=0.5,"3","6"))</f>
        <v>3</v>
      </c>
      <c r="AM272" s="7" t="str">
        <f t="shared" ref="AM272:AM281" si="315">IF(AH272=1,"7","0")</f>
        <v>7</v>
      </c>
      <c r="AN272" s="7" t="str">
        <f t="shared" ref="AN272:AN281" si="316">IF(AI272=1,"11","0")</f>
        <v>11</v>
      </c>
      <c r="AO272" s="7" t="str">
        <f t="shared" ref="AO272:AO281" si="317">IF(AG272=1,"14","0")</f>
        <v>0</v>
      </c>
      <c r="AP272" s="7">
        <f t="shared" ref="AP272:AP281" si="318">(0.5*F272)*100</f>
        <v>30.5</v>
      </c>
      <c r="AQ272" s="7">
        <f t="shared" ref="AQ272:AQ281" si="319">SUM(AJ272+AK272+AL272+AM272+AN272+AO272+AP272)</f>
        <v>60.5</v>
      </c>
      <c r="AR272" s="10" t="e">
        <f>IF(AQ272&lt;#REF!,#REF!+1,#REF!)</f>
        <v>#REF!</v>
      </c>
      <c r="AS272" s="10"/>
      <c r="AT272" s="152"/>
      <c r="AU272" s="80" t="s">
        <v>1038</v>
      </c>
      <c r="AV272" t="s">
        <v>1940</v>
      </c>
    </row>
    <row r="273" spans="1:48" ht="15" customHeight="1">
      <c r="A273" s="6" t="s">
        <v>559</v>
      </c>
      <c r="B273" s="6" t="s">
        <v>34</v>
      </c>
      <c r="C273" s="6" t="s">
        <v>139</v>
      </c>
      <c r="D273" s="6" t="s">
        <v>1961</v>
      </c>
      <c r="E273" s="6"/>
      <c r="F273" s="9">
        <v>0.61</v>
      </c>
      <c r="G273" s="23" t="s">
        <v>525</v>
      </c>
      <c r="H273" s="6" t="s">
        <v>444</v>
      </c>
      <c r="I273" s="6" t="s">
        <v>525</v>
      </c>
      <c r="J273" s="6"/>
      <c r="K273" s="6"/>
      <c r="L273" s="6"/>
      <c r="M273" s="6"/>
      <c r="N273" s="6"/>
      <c r="O273" s="6"/>
      <c r="P273" s="6"/>
      <c r="Q273" s="6"/>
      <c r="R273" s="6"/>
      <c r="S273" s="6"/>
      <c r="T273" s="6"/>
      <c r="U273" s="6"/>
      <c r="V273" s="6"/>
      <c r="W273" s="6"/>
      <c r="X273" s="6"/>
      <c r="Y273" s="6"/>
      <c r="Z273" s="6"/>
      <c r="AA273" s="6"/>
      <c r="AB273" s="6"/>
      <c r="AC273" s="6"/>
      <c r="AD273" s="6"/>
      <c r="AE273" s="6"/>
      <c r="AF273" s="7">
        <v>0.5</v>
      </c>
      <c r="AG273" s="7">
        <f t="shared" ref="AG273:AH273" si="320">IF(H273="US",1,0)</f>
        <v>0</v>
      </c>
      <c r="AH273" s="7">
        <f t="shared" si="320"/>
        <v>1</v>
      </c>
      <c r="AI273" s="7">
        <f t="shared" si="311"/>
        <v>1</v>
      </c>
      <c r="AJ273" s="7" t="str">
        <f t="shared" si="312"/>
        <v>3</v>
      </c>
      <c r="AK273" s="7" t="str">
        <f t="shared" si="313"/>
        <v>6</v>
      </c>
      <c r="AL273" s="7" t="str">
        <f t="shared" si="314"/>
        <v>3</v>
      </c>
      <c r="AM273" s="7" t="str">
        <f t="shared" si="315"/>
        <v>7</v>
      </c>
      <c r="AN273" s="7" t="str">
        <f t="shared" si="316"/>
        <v>11</v>
      </c>
      <c r="AO273" s="7" t="str">
        <f t="shared" si="317"/>
        <v>0</v>
      </c>
      <c r="AP273" s="7">
        <f t="shared" si="318"/>
        <v>30.5</v>
      </c>
      <c r="AQ273" s="7">
        <f t="shared" si="319"/>
        <v>60.5</v>
      </c>
      <c r="AR273" s="10" t="e">
        <f t="shared" ref="AR273:AR281" si="321">IF(AQ273&lt;AQ272,AR272+1,AR272)</f>
        <v>#REF!</v>
      </c>
      <c r="AS273" s="10"/>
      <c r="AT273" s="152"/>
      <c r="AU273" t="s">
        <v>1962</v>
      </c>
      <c r="AV273" t="s">
        <v>1940</v>
      </c>
    </row>
    <row r="274" spans="1:48" ht="15" customHeight="1">
      <c r="A274" s="6" t="s">
        <v>559</v>
      </c>
      <c r="B274" s="6" t="s">
        <v>34</v>
      </c>
      <c r="C274" s="6" t="s">
        <v>139</v>
      </c>
      <c r="D274" s="6" t="s">
        <v>1963</v>
      </c>
      <c r="E274" s="6"/>
      <c r="F274" s="9">
        <v>0.61</v>
      </c>
      <c r="G274" s="23" t="s">
        <v>525</v>
      </c>
      <c r="H274" s="6" t="s">
        <v>444</v>
      </c>
      <c r="I274" s="6" t="s">
        <v>525</v>
      </c>
      <c r="J274" s="6"/>
      <c r="K274" s="6"/>
      <c r="L274" s="6"/>
      <c r="M274" s="6"/>
      <c r="N274" s="6"/>
      <c r="O274" s="6"/>
      <c r="P274" s="6"/>
      <c r="Q274" s="6"/>
      <c r="R274" s="6"/>
      <c r="S274" s="6"/>
      <c r="T274" s="6"/>
      <c r="U274" s="6"/>
      <c r="V274" s="6"/>
      <c r="W274" s="6"/>
      <c r="X274" s="6"/>
      <c r="Y274" s="6"/>
      <c r="Z274" s="6"/>
      <c r="AA274" s="6"/>
      <c r="AB274" s="6"/>
      <c r="AC274" s="6"/>
      <c r="AD274" s="6"/>
      <c r="AE274" s="6"/>
      <c r="AF274" s="7">
        <v>0.5</v>
      </c>
      <c r="AG274" s="7">
        <f t="shared" ref="AG274:AH274" si="322">IF(H274="US",1,0)</f>
        <v>0</v>
      </c>
      <c r="AH274" s="7">
        <f t="shared" si="322"/>
        <v>1</v>
      </c>
      <c r="AI274" s="7">
        <f t="shared" si="311"/>
        <v>1</v>
      </c>
      <c r="AJ274" s="7" t="str">
        <f t="shared" si="312"/>
        <v>3</v>
      </c>
      <c r="AK274" s="7" t="str">
        <f t="shared" si="313"/>
        <v>6</v>
      </c>
      <c r="AL274" s="7" t="str">
        <f t="shared" si="314"/>
        <v>3</v>
      </c>
      <c r="AM274" s="7" t="str">
        <f t="shared" si="315"/>
        <v>7</v>
      </c>
      <c r="AN274" s="7" t="str">
        <f t="shared" si="316"/>
        <v>11</v>
      </c>
      <c r="AO274" s="7" t="str">
        <f t="shared" si="317"/>
        <v>0</v>
      </c>
      <c r="AP274" s="7">
        <f t="shared" si="318"/>
        <v>30.5</v>
      </c>
      <c r="AQ274" s="7">
        <f t="shared" si="319"/>
        <v>60.5</v>
      </c>
      <c r="AR274" s="10" t="e">
        <f t="shared" si="321"/>
        <v>#REF!</v>
      </c>
      <c r="AS274" s="10"/>
      <c r="AT274" s="152"/>
      <c r="AU274" t="s">
        <v>1812</v>
      </c>
    </row>
    <row r="275" spans="1:48" ht="15" customHeight="1">
      <c r="A275" s="18" t="s">
        <v>559</v>
      </c>
      <c r="B275" s="18" t="s">
        <v>34</v>
      </c>
      <c r="C275" s="18" t="s">
        <v>139</v>
      </c>
      <c r="D275" s="18" t="s">
        <v>1949</v>
      </c>
      <c r="E275" s="18"/>
      <c r="F275" s="17">
        <v>0.61</v>
      </c>
      <c r="G275" s="23" t="s">
        <v>525</v>
      </c>
      <c r="H275" s="6" t="s">
        <v>444</v>
      </c>
      <c r="I275" s="6" t="s">
        <v>525</v>
      </c>
      <c r="J275" s="6"/>
      <c r="K275" s="6"/>
      <c r="L275" s="6"/>
      <c r="M275" s="6"/>
      <c r="N275" s="6"/>
      <c r="O275" s="6"/>
      <c r="P275" s="6"/>
      <c r="Q275" s="6"/>
      <c r="R275" s="6"/>
      <c r="S275" s="6"/>
      <c r="T275" s="6"/>
      <c r="U275" s="6"/>
      <c r="V275" s="6"/>
      <c r="W275" s="6"/>
      <c r="X275" s="6"/>
      <c r="Y275" s="6"/>
      <c r="Z275" s="6"/>
      <c r="AA275" s="6"/>
      <c r="AB275" s="6"/>
      <c r="AC275" s="6"/>
      <c r="AD275" s="6"/>
      <c r="AE275" s="6"/>
      <c r="AF275" s="7">
        <v>0.5</v>
      </c>
      <c r="AG275" s="7">
        <f t="shared" ref="AG275:AH275" si="323">IF(H275="US",1,0)</f>
        <v>0</v>
      </c>
      <c r="AH275" s="7">
        <f t="shared" si="323"/>
        <v>1</v>
      </c>
      <c r="AI275" s="7">
        <f t="shared" si="311"/>
        <v>1</v>
      </c>
      <c r="AJ275" s="7" t="str">
        <f t="shared" si="312"/>
        <v>3</v>
      </c>
      <c r="AK275" s="7" t="str">
        <f t="shared" si="313"/>
        <v>6</v>
      </c>
      <c r="AL275" s="7">
        <v>3</v>
      </c>
      <c r="AM275" s="7" t="str">
        <f t="shared" si="315"/>
        <v>7</v>
      </c>
      <c r="AN275" s="7" t="str">
        <f t="shared" si="316"/>
        <v>11</v>
      </c>
      <c r="AO275" s="7" t="str">
        <f t="shared" si="317"/>
        <v>0</v>
      </c>
      <c r="AP275" s="7">
        <f t="shared" si="318"/>
        <v>30.5</v>
      </c>
      <c r="AQ275" s="7">
        <f t="shared" si="319"/>
        <v>60.5</v>
      </c>
      <c r="AR275" s="10" t="e">
        <f t="shared" si="321"/>
        <v>#REF!</v>
      </c>
      <c r="AS275" s="10"/>
      <c r="AT275" s="152"/>
      <c r="AU275" s="80" t="s">
        <v>1038</v>
      </c>
      <c r="AV275" t="s">
        <v>1940</v>
      </c>
    </row>
    <row r="276" spans="1:48" ht="15" customHeight="1">
      <c r="A276" s="6" t="s">
        <v>559</v>
      </c>
      <c r="B276" s="6" t="s">
        <v>34</v>
      </c>
      <c r="C276" s="6" t="s">
        <v>139</v>
      </c>
      <c r="D276" s="6" t="s">
        <v>1964</v>
      </c>
      <c r="E276" s="6"/>
      <c r="F276" s="9">
        <v>0.61</v>
      </c>
      <c r="G276" s="23" t="s">
        <v>525</v>
      </c>
      <c r="H276" s="6" t="s">
        <v>444</v>
      </c>
      <c r="I276" s="6" t="s">
        <v>446</v>
      </c>
      <c r="J276" s="6"/>
      <c r="K276" s="6"/>
      <c r="L276" s="6"/>
      <c r="M276" s="6"/>
      <c r="N276" s="6"/>
      <c r="O276" s="6"/>
      <c r="P276" s="6"/>
      <c r="Q276" s="6"/>
      <c r="R276" s="6"/>
      <c r="S276" s="6"/>
      <c r="T276" s="6"/>
      <c r="U276" s="6"/>
      <c r="V276" s="6"/>
      <c r="W276" s="6"/>
      <c r="X276" s="6"/>
      <c r="Y276" s="6"/>
      <c r="Z276" s="6"/>
      <c r="AA276" s="6"/>
      <c r="AB276" s="6"/>
      <c r="AC276" s="6"/>
      <c r="AD276" s="6"/>
      <c r="AE276" s="6"/>
      <c r="AF276" s="7">
        <v>0.5</v>
      </c>
      <c r="AG276" s="7">
        <f t="shared" ref="AG276:AH276" si="324">IF(H276="US",1,0)</f>
        <v>0</v>
      </c>
      <c r="AH276" s="7">
        <f t="shared" si="324"/>
        <v>0</v>
      </c>
      <c r="AI276" s="7">
        <f t="shared" si="311"/>
        <v>1</v>
      </c>
      <c r="AJ276" s="7" t="str">
        <f t="shared" si="312"/>
        <v>3</v>
      </c>
      <c r="AK276" s="7" t="str">
        <f t="shared" si="313"/>
        <v>6</v>
      </c>
      <c r="AL276" s="7" t="str">
        <f t="shared" ref="AL276:AL278" si="325">IF(AF276=0,"1",IF(AF276=0.5,"3","6"))</f>
        <v>3</v>
      </c>
      <c r="AM276" s="7" t="str">
        <f t="shared" si="315"/>
        <v>0</v>
      </c>
      <c r="AN276" s="7" t="str">
        <f t="shared" si="316"/>
        <v>11</v>
      </c>
      <c r="AO276" s="7" t="str">
        <f t="shared" si="317"/>
        <v>0</v>
      </c>
      <c r="AP276" s="7">
        <f t="shared" si="318"/>
        <v>30.5</v>
      </c>
      <c r="AQ276" s="7">
        <f t="shared" si="319"/>
        <v>53.5</v>
      </c>
      <c r="AR276" s="10" t="e">
        <f t="shared" si="321"/>
        <v>#REF!</v>
      </c>
      <c r="AS276" s="10"/>
      <c r="AT276" s="152"/>
      <c r="AU276" t="s">
        <v>1965</v>
      </c>
    </row>
    <row r="277" spans="1:48" ht="15" customHeight="1">
      <c r="A277" s="18" t="s">
        <v>559</v>
      </c>
      <c r="B277" s="18" t="s">
        <v>34</v>
      </c>
      <c r="C277" s="18" t="s">
        <v>139</v>
      </c>
      <c r="D277" s="18" t="s">
        <v>1966</v>
      </c>
      <c r="E277" s="18"/>
      <c r="F277" s="17">
        <v>0.61</v>
      </c>
      <c r="G277" s="23" t="s">
        <v>525</v>
      </c>
      <c r="H277" s="6" t="s">
        <v>444</v>
      </c>
      <c r="I277" s="6" t="s">
        <v>446</v>
      </c>
      <c r="J277" s="6"/>
      <c r="K277" s="6"/>
      <c r="L277" s="6"/>
      <c r="M277" s="6"/>
      <c r="N277" s="6"/>
      <c r="O277" s="6"/>
      <c r="P277" s="6"/>
      <c r="Q277" s="6"/>
      <c r="R277" s="6"/>
      <c r="S277" s="6"/>
      <c r="T277" s="6"/>
      <c r="U277" s="6"/>
      <c r="V277" s="6"/>
      <c r="W277" s="6"/>
      <c r="X277" s="6"/>
      <c r="Y277" s="6"/>
      <c r="Z277" s="6"/>
      <c r="AA277" s="6"/>
      <c r="AB277" s="6"/>
      <c r="AC277" s="6"/>
      <c r="AD277" s="6"/>
      <c r="AE277" s="6"/>
      <c r="AF277" s="7">
        <v>0.5</v>
      </c>
      <c r="AG277" s="7">
        <f t="shared" ref="AG277:AH277" si="326">IF(H277="US",1,0)</f>
        <v>0</v>
      </c>
      <c r="AH277" s="7">
        <f t="shared" si="326"/>
        <v>0</v>
      </c>
      <c r="AI277" s="7">
        <f t="shared" si="311"/>
        <v>1</v>
      </c>
      <c r="AJ277" s="7" t="str">
        <f t="shared" si="312"/>
        <v>3</v>
      </c>
      <c r="AK277" s="7" t="str">
        <f t="shared" si="313"/>
        <v>6</v>
      </c>
      <c r="AL277" s="7" t="str">
        <f t="shared" si="325"/>
        <v>3</v>
      </c>
      <c r="AM277" s="7" t="str">
        <f t="shared" si="315"/>
        <v>0</v>
      </c>
      <c r="AN277" s="7" t="str">
        <f t="shared" si="316"/>
        <v>11</v>
      </c>
      <c r="AO277" s="7" t="str">
        <f t="shared" si="317"/>
        <v>0</v>
      </c>
      <c r="AP277" s="7">
        <f t="shared" si="318"/>
        <v>30.5</v>
      </c>
      <c r="AQ277" s="7">
        <f t="shared" si="319"/>
        <v>53.5</v>
      </c>
      <c r="AR277" s="10" t="e">
        <f t="shared" si="321"/>
        <v>#REF!</v>
      </c>
      <c r="AS277" s="10"/>
      <c r="AT277" s="152"/>
      <c r="AU277" s="80" t="s">
        <v>1038</v>
      </c>
    </row>
    <row r="278" spans="1:48" ht="15" customHeight="1">
      <c r="A278" s="18" t="s">
        <v>559</v>
      </c>
      <c r="B278" s="18" t="s">
        <v>34</v>
      </c>
      <c r="C278" s="18" t="s">
        <v>139</v>
      </c>
      <c r="D278" s="18" t="s">
        <v>1967</v>
      </c>
      <c r="E278" s="18"/>
      <c r="F278" s="17">
        <v>0.61</v>
      </c>
      <c r="G278" s="23" t="s">
        <v>525</v>
      </c>
      <c r="H278" s="6" t="s">
        <v>444</v>
      </c>
      <c r="I278" s="6" t="s">
        <v>525</v>
      </c>
      <c r="J278" s="6"/>
      <c r="K278" s="6"/>
      <c r="L278" s="6"/>
      <c r="M278" s="6"/>
      <c r="N278" s="6"/>
      <c r="O278" s="6"/>
      <c r="P278" s="6"/>
      <c r="Q278" s="6"/>
      <c r="R278" s="6"/>
      <c r="S278" s="6"/>
      <c r="T278" s="6"/>
      <c r="U278" s="6"/>
      <c r="V278" s="6"/>
      <c r="W278" s="6"/>
      <c r="X278" s="6"/>
      <c r="Y278" s="6"/>
      <c r="Z278" s="6"/>
      <c r="AA278" s="6"/>
      <c r="AB278" s="6"/>
      <c r="AC278" s="6"/>
      <c r="AD278" s="6"/>
      <c r="AE278" s="6"/>
      <c r="AF278" s="7">
        <v>0.5</v>
      </c>
      <c r="AG278" s="7">
        <f t="shared" ref="AG278:AH278" si="327">IF(H278="US",1,0)</f>
        <v>0</v>
      </c>
      <c r="AH278" s="7">
        <f t="shared" si="327"/>
        <v>1</v>
      </c>
      <c r="AI278" s="7">
        <f t="shared" si="311"/>
        <v>1</v>
      </c>
      <c r="AJ278" s="7" t="str">
        <f t="shared" si="312"/>
        <v>3</v>
      </c>
      <c r="AK278" s="7" t="str">
        <f t="shared" si="313"/>
        <v>6</v>
      </c>
      <c r="AL278" s="7" t="str">
        <f t="shared" si="325"/>
        <v>3</v>
      </c>
      <c r="AM278" s="7" t="str">
        <f t="shared" si="315"/>
        <v>7</v>
      </c>
      <c r="AN278" s="7" t="str">
        <f t="shared" si="316"/>
        <v>11</v>
      </c>
      <c r="AO278" s="7" t="str">
        <f t="shared" si="317"/>
        <v>0</v>
      </c>
      <c r="AP278" s="7">
        <f t="shared" si="318"/>
        <v>30.5</v>
      </c>
      <c r="AQ278" s="7">
        <f t="shared" si="319"/>
        <v>60.5</v>
      </c>
      <c r="AR278" s="10" t="e">
        <f t="shared" si="321"/>
        <v>#REF!</v>
      </c>
      <c r="AS278" s="10"/>
      <c r="AT278" s="152"/>
      <c r="AU278" s="80" t="s">
        <v>1038</v>
      </c>
    </row>
    <row r="279" spans="1:48" ht="15" customHeight="1">
      <c r="A279" s="6" t="s">
        <v>559</v>
      </c>
      <c r="B279" s="6" t="s">
        <v>34</v>
      </c>
      <c r="C279" s="6" t="s">
        <v>139</v>
      </c>
      <c r="D279" s="6" t="s">
        <v>1968</v>
      </c>
      <c r="E279" s="6"/>
      <c r="F279" s="9">
        <v>0.61</v>
      </c>
      <c r="G279" s="23" t="s">
        <v>525</v>
      </c>
      <c r="H279" s="6" t="s">
        <v>444</v>
      </c>
      <c r="I279" s="6" t="s">
        <v>446</v>
      </c>
      <c r="J279" s="6"/>
      <c r="K279" s="6"/>
      <c r="L279" s="6"/>
      <c r="M279" s="6"/>
      <c r="N279" s="6"/>
      <c r="O279" s="6"/>
      <c r="P279" s="6"/>
      <c r="Q279" s="6"/>
      <c r="R279" s="6"/>
      <c r="S279" s="6"/>
      <c r="T279" s="6"/>
      <c r="U279" s="6"/>
      <c r="V279" s="6"/>
      <c r="W279" s="6"/>
      <c r="X279" s="6"/>
      <c r="Y279" s="6"/>
      <c r="Z279" s="6"/>
      <c r="AA279" s="6"/>
      <c r="AB279" s="6"/>
      <c r="AC279" s="6"/>
      <c r="AD279" s="6"/>
      <c r="AE279" s="6"/>
      <c r="AF279" s="7">
        <v>0.5</v>
      </c>
      <c r="AG279" s="7">
        <f t="shared" ref="AG279:AH279" si="328">IF(H279="US",1,0)</f>
        <v>0</v>
      </c>
      <c r="AH279" s="7">
        <f t="shared" si="328"/>
        <v>0</v>
      </c>
      <c r="AI279" s="7">
        <f t="shared" si="311"/>
        <v>1</v>
      </c>
      <c r="AJ279" s="7" t="str">
        <f t="shared" si="312"/>
        <v>3</v>
      </c>
      <c r="AK279" s="7" t="str">
        <f t="shared" si="313"/>
        <v>6</v>
      </c>
      <c r="AL279" s="7">
        <v>3</v>
      </c>
      <c r="AM279" s="7" t="str">
        <f t="shared" si="315"/>
        <v>0</v>
      </c>
      <c r="AN279" s="7" t="str">
        <f t="shared" si="316"/>
        <v>11</v>
      </c>
      <c r="AO279" s="7" t="str">
        <f t="shared" si="317"/>
        <v>0</v>
      </c>
      <c r="AP279" s="7">
        <f t="shared" si="318"/>
        <v>30.5</v>
      </c>
      <c r="AQ279" s="7">
        <f t="shared" si="319"/>
        <v>53.5</v>
      </c>
      <c r="AR279" s="10" t="e">
        <f t="shared" si="321"/>
        <v>#REF!</v>
      </c>
      <c r="AS279" s="10"/>
      <c r="AT279" s="152"/>
      <c r="AU279" t="s">
        <v>1812</v>
      </c>
      <c r="AV279" t="s">
        <v>1940</v>
      </c>
    </row>
    <row r="280" spans="1:48" ht="15" customHeight="1">
      <c r="A280" s="18" t="s">
        <v>559</v>
      </c>
      <c r="B280" s="18" t="s">
        <v>34</v>
      </c>
      <c r="C280" s="18" t="s">
        <v>139</v>
      </c>
      <c r="D280" s="18" t="s">
        <v>1969</v>
      </c>
      <c r="E280" s="18"/>
      <c r="F280" s="17">
        <v>0.69</v>
      </c>
      <c r="G280" s="23" t="s">
        <v>525</v>
      </c>
      <c r="H280" s="6" t="s">
        <v>525</v>
      </c>
      <c r="I280" s="6" t="s">
        <v>525</v>
      </c>
      <c r="J280" s="6"/>
      <c r="K280" s="6"/>
      <c r="L280" s="6"/>
      <c r="M280" s="6"/>
      <c r="N280" s="6"/>
      <c r="O280" s="6"/>
      <c r="P280" s="6"/>
      <c r="Q280" s="6"/>
      <c r="R280" s="6"/>
      <c r="S280" s="6"/>
      <c r="T280" s="6"/>
      <c r="U280" s="6"/>
      <c r="V280" s="6"/>
      <c r="W280" s="6"/>
      <c r="X280" s="6"/>
      <c r="Y280" s="6"/>
      <c r="Z280" s="6"/>
      <c r="AA280" s="6"/>
      <c r="AB280" s="6"/>
      <c r="AC280" s="6"/>
      <c r="AD280" s="6"/>
      <c r="AE280" s="6"/>
      <c r="AF280" s="7">
        <v>0.5</v>
      </c>
      <c r="AG280" s="7">
        <f t="shared" ref="AG280:AH280" si="329">IF(H280="US",1,0)</f>
        <v>1</v>
      </c>
      <c r="AH280" s="7">
        <f t="shared" si="329"/>
        <v>1</v>
      </c>
      <c r="AI280" s="7">
        <f t="shared" si="311"/>
        <v>1</v>
      </c>
      <c r="AJ280" s="7" t="str">
        <f t="shared" si="312"/>
        <v>3</v>
      </c>
      <c r="AK280" s="7" t="str">
        <f t="shared" si="313"/>
        <v>6</v>
      </c>
      <c r="AL280" s="7" t="str">
        <f t="shared" ref="AL280:AL281" si="330">IF(AF280=0,"1",IF(AF280=0.5,"3","6"))</f>
        <v>3</v>
      </c>
      <c r="AM280" s="7" t="str">
        <f t="shared" si="315"/>
        <v>7</v>
      </c>
      <c r="AN280" s="7" t="str">
        <f t="shared" si="316"/>
        <v>11</v>
      </c>
      <c r="AO280" s="7" t="str">
        <f t="shared" si="317"/>
        <v>14</v>
      </c>
      <c r="AP280" s="7">
        <f t="shared" si="318"/>
        <v>34.5</v>
      </c>
      <c r="AQ280" s="7">
        <f t="shared" si="319"/>
        <v>78.5</v>
      </c>
      <c r="AR280" s="10" t="e">
        <f t="shared" si="321"/>
        <v>#REF!</v>
      </c>
      <c r="AS280" s="10"/>
      <c r="AT280" s="152"/>
      <c r="AU280" s="80" t="s">
        <v>1038</v>
      </c>
      <c r="AV280" t="s">
        <v>1940</v>
      </c>
    </row>
    <row r="281" spans="1:48" ht="15" customHeight="1">
      <c r="A281" s="18" t="s">
        <v>559</v>
      </c>
      <c r="B281" s="18" t="s">
        <v>34</v>
      </c>
      <c r="C281" s="18" t="s">
        <v>139</v>
      </c>
      <c r="D281" s="18" t="s">
        <v>1970</v>
      </c>
      <c r="E281" s="18"/>
      <c r="F281" s="17">
        <v>0.61</v>
      </c>
      <c r="G281" s="23" t="s">
        <v>525</v>
      </c>
      <c r="H281" s="6" t="s">
        <v>444</v>
      </c>
      <c r="I281" s="6" t="s">
        <v>525</v>
      </c>
      <c r="J281" s="6"/>
      <c r="K281" s="6"/>
      <c r="L281" s="6"/>
      <c r="M281" s="6"/>
      <c r="N281" s="6"/>
      <c r="O281" s="6"/>
      <c r="P281" s="6"/>
      <c r="Q281" s="6"/>
      <c r="R281" s="6"/>
      <c r="S281" s="6"/>
      <c r="T281" s="6"/>
      <c r="U281" s="6"/>
      <c r="V281" s="6"/>
      <c r="W281" s="6"/>
      <c r="X281" s="6"/>
      <c r="Y281" s="6"/>
      <c r="Z281" s="6"/>
      <c r="AA281" s="6"/>
      <c r="AB281" s="6"/>
      <c r="AC281" s="6"/>
      <c r="AD281" s="6"/>
      <c r="AE281" s="6"/>
      <c r="AF281" s="7">
        <v>0.5</v>
      </c>
      <c r="AG281" s="7">
        <f t="shared" ref="AG281:AH281" si="331">IF(H281="US",1,0)</f>
        <v>0</v>
      </c>
      <c r="AH281" s="7">
        <f t="shared" si="331"/>
        <v>1</v>
      </c>
      <c r="AI281" s="7">
        <f t="shared" si="311"/>
        <v>1</v>
      </c>
      <c r="AJ281" s="7" t="str">
        <f t="shared" si="312"/>
        <v>3</v>
      </c>
      <c r="AK281" s="7" t="str">
        <f t="shared" si="313"/>
        <v>6</v>
      </c>
      <c r="AL281" s="7" t="str">
        <f t="shared" si="330"/>
        <v>3</v>
      </c>
      <c r="AM281" s="7" t="str">
        <f t="shared" si="315"/>
        <v>7</v>
      </c>
      <c r="AN281" s="7" t="str">
        <f t="shared" si="316"/>
        <v>11</v>
      </c>
      <c r="AO281" s="7" t="str">
        <f t="shared" si="317"/>
        <v>0</v>
      </c>
      <c r="AP281" s="7">
        <f t="shared" si="318"/>
        <v>30.5</v>
      </c>
      <c r="AQ281" s="7">
        <f t="shared" si="319"/>
        <v>60.5</v>
      </c>
      <c r="AR281" s="10" t="e">
        <f t="shared" si="321"/>
        <v>#REF!</v>
      </c>
      <c r="AS281" s="10"/>
      <c r="AT281" s="152"/>
      <c r="AU281" s="80" t="s">
        <v>1038</v>
      </c>
      <c r="AV281" t="s">
        <v>1940</v>
      </c>
    </row>
    <row r="282" spans="1:48" ht="15" customHeight="1">
      <c r="A282" s="18" t="s">
        <v>559</v>
      </c>
      <c r="B282" s="18" t="s">
        <v>34</v>
      </c>
      <c r="C282" s="18" t="s">
        <v>1178</v>
      </c>
      <c r="D282" s="18"/>
      <c r="E282" s="18"/>
      <c r="F282" s="17"/>
      <c r="G282" s="23"/>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7"/>
      <c r="AG282" s="7"/>
      <c r="AH282" s="7"/>
      <c r="AI282" s="7"/>
      <c r="AJ282" s="7"/>
      <c r="AK282" s="7"/>
      <c r="AL282" s="8"/>
      <c r="AM282" s="8"/>
      <c r="AN282" s="7"/>
      <c r="AO282" s="7"/>
      <c r="AP282" s="7"/>
      <c r="AQ282" s="7"/>
      <c r="AR282" s="7"/>
      <c r="AS282" s="7"/>
      <c r="AT282" s="152"/>
      <c r="AU282" s="80" t="s">
        <v>1038</v>
      </c>
    </row>
    <row r="283" spans="1:48" ht="15" customHeight="1">
      <c r="A283" s="6" t="s">
        <v>559</v>
      </c>
      <c r="B283" s="6" t="s">
        <v>34</v>
      </c>
      <c r="C283" s="6" t="s">
        <v>1178</v>
      </c>
      <c r="D283" s="6" t="s">
        <v>1971</v>
      </c>
      <c r="E283" s="6"/>
      <c r="F283" s="9">
        <v>0.14000000000000001</v>
      </c>
      <c r="G283" s="23" t="s">
        <v>567</v>
      </c>
      <c r="H283" s="6" t="s">
        <v>458</v>
      </c>
      <c r="I283" s="6" t="s">
        <v>525</v>
      </c>
      <c r="J283" s="6"/>
      <c r="K283" s="6"/>
      <c r="L283" s="6"/>
      <c r="M283" s="6"/>
      <c r="N283" s="6"/>
      <c r="O283" s="6"/>
      <c r="P283" s="6"/>
      <c r="Q283" s="6"/>
      <c r="R283" s="6"/>
      <c r="S283" s="6"/>
      <c r="T283" s="6"/>
      <c r="U283" s="6"/>
      <c r="V283" s="6"/>
      <c r="W283" s="6"/>
      <c r="X283" s="6"/>
      <c r="Y283" s="6"/>
      <c r="Z283" s="6"/>
      <c r="AA283" s="6"/>
      <c r="AB283" s="6"/>
      <c r="AC283" s="6"/>
      <c r="AD283" s="6"/>
      <c r="AE283" s="6"/>
      <c r="AF283" s="7">
        <v>0.5</v>
      </c>
      <c r="AG283" s="7">
        <f t="shared" ref="AG283:AH283" si="332">IF(H283="US",1,0)</f>
        <v>0</v>
      </c>
      <c r="AH283" s="7">
        <f t="shared" si="332"/>
        <v>1</v>
      </c>
      <c r="AI283" s="7">
        <f t="shared" ref="AI283:AI284" si="333">IF(G283="US",1,0)</f>
        <v>0</v>
      </c>
      <c r="AJ283" s="7" t="str">
        <f t="shared" ref="AJ283:AJ284" si="334">IF(AF283=0,"0",IF(AF283=0.5,"3","6"))</f>
        <v>3</v>
      </c>
      <c r="AK283" s="7" t="str">
        <f t="shared" ref="AK283:AK284" si="335">IF(AI283=1,"6","0")</f>
        <v>0</v>
      </c>
      <c r="AL283" s="7">
        <v>3</v>
      </c>
      <c r="AM283" s="7" t="str">
        <f t="shared" ref="AM283:AM284" si="336">IF(AH283=1,"7","0")</f>
        <v>7</v>
      </c>
      <c r="AN283" s="7" t="str">
        <f t="shared" ref="AN283:AN284" si="337">IF(AI283=1,"11","0")</f>
        <v>0</v>
      </c>
      <c r="AO283" s="7" t="str">
        <f t="shared" ref="AO283:AO284" si="338">IF(AG283=1,"14","0")</f>
        <v>0</v>
      </c>
      <c r="AP283" s="7">
        <f t="shared" ref="AP283:AP284" si="339">(0.5*F283)*100</f>
        <v>7.0000000000000009</v>
      </c>
      <c r="AQ283" s="7">
        <f t="shared" ref="AQ283:AQ284" si="340">SUM(AJ283+AK283+AL283+AM283+AN283+AO283+AP283)</f>
        <v>20</v>
      </c>
      <c r="AR283" s="10">
        <f t="shared" ref="AR283:AR284" si="341">IF(AQ283&lt;AQ282,AR282+1,AR282)</f>
        <v>0</v>
      </c>
      <c r="AS283" s="10"/>
      <c r="AT283" s="152"/>
      <c r="AU283" t="s">
        <v>1812</v>
      </c>
    </row>
    <row r="284" spans="1:48" ht="15" customHeight="1">
      <c r="A284" s="6" t="s">
        <v>559</v>
      </c>
      <c r="B284" s="6" t="s">
        <v>34</v>
      </c>
      <c r="C284" s="6" t="s">
        <v>1178</v>
      </c>
      <c r="D284" s="6" t="s">
        <v>1972</v>
      </c>
      <c r="E284" s="6"/>
      <c r="F284" s="9">
        <v>0.14000000000000001</v>
      </c>
      <c r="G284" s="23" t="s">
        <v>567</v>
      </c>
      <c r="H284" s="6" t="s">
        <v>525</v>
      </c>
      <c r="I284" s="6" t="s">
        <v>525</v>
      </c>
      <c r="J284" s="6"/>
      <c r="K284" s="6"/>
      <c r="L284" s="6"/>
      <c r="M284" s="6"/>
      <c r="N284" s="6"/>
      <c r="O284" s="6"/>
      <c r="P284" s="6"/>
      <c r="Q284" s="6"/>
      <c r="R284" s="6"/>
      <c r="S284" s="6"/>
      <c r="T284" s="6"/>
      <c r="U284" s="6"/>
      <c r="V284" s="6"/>
      <c r="W284" s="6"/>
      <c r="X284" s="6"/>
      <c r="Y284" s="6"/>
      <c r="Z284" s="6"/>
      <c r="AA284" s="6"/>
      <c r="AB284" s="6"/>
      <c r="AC284" s="6"/>
      <c r="AD284" s="6"/>
      <c r="AE284" s="6"/>
      <c r="AF284" s="7">
        <v>0.5</v>
      </c>
      <c r="AG284" s="7">
        <f t="shared" ref="AG284:AH284" si="342">IF(H284="US",1,0)</f>
        <v>1</v>
      </c>
      <c r="AH284" s="7">
        <f t="shared" si="342"/>
        <v>1</v>
      </c>
      <c r="AI284" s="7">
        <f t="shared" si="333"/>
        <v>0</v>
      </c>
      <c r="AJ284" s="7" t="str">
        <f t="shared" si="334"/>
        <v>3</v>
      </c>
      <c r="AK284" s="7" t="str">
        <f t="shared" si="335"/>
        <v>0</v>
      </c>
      <c r="AL284" s="7" t="str">
        <f>IF(AF284=0,"1",IF(AF284=0.5,"3","6"))</f>
        <v>3</v>
      </c>
      <c r="AM284" s="7" t="str">
        <f t="shared" si="336"/>
        <v>7</v>
      </c>
      <c r="AN284" s="7" t="str">
        <f t="shared" si="337"/>
        <v>0</v>
      </c>
      <c r="AO284" s="7" t="str">
        <f t="shared" si="338"/>
        <v>14</v>
      </c>
      <c r="AP284" s="7">
        <f t="shared" si="339"/>
        <v>7.0000000000000009</v>
      </c>
      <c r="AQ284" s="7">
        <f t="shared" si="340"/>
        <v>34</v>
      </c>
      <c r="AR284" s="10">
        <f t="shared" si="341"/>
        <v>0</v>
      </c>
      <c r="AS284" s="10"/>
      <c r="AT284" s="152"/>
      <c r="AU284" t="s">
        <v>1812</v>
      </c>
    </row>
    <row r="285" spans="1:48" ht="15" customHeight="1">
      <c r="A285" s="18" t="s">
        <v>559</v>
      </c>
      <c r="B285" s="18" t="s">
        <v>34</v>
      </c>
      <c r="C285" s="18" t="s">
        <v>1178</v>
      </c>
      <c r="D285" s="18" t="s">
        <v>1936</v>
      </c>
      <c r="E285" s="18"/>
      <c r="F285" s="17"/>
      <c r="G285" s="23"/>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7"/>
      <c r="AG285" s="7"/>
      <c r="AH285" s="7"/>
      <c r="AI285" s="7"/>
      <c r="AJ285" s="7"/>
      <c r="AK285" s="7"/>
      <c r="AL285" s="8"/>
      <c r="AM285" s="8"/>
      <c r="AN285" s="7"/>
      <c r="AO285" s="7"/>
      <c r="AP285" s="7"/>
      <c r="AQ285" s="7"/>
      <c r="AR285" s="7"/>
      <c r="AS285" s="7"/>
      <c r="AT285" s="152"/>
      <c r="AU285" s="80" t="s">
        <v>1038</v>
      </c>
    </row>
    <row r="286" spans="1:48" ht="15" customHeight="1">
      <c r="A286" s="18" t="s">
        <v>559</v>
      </c>
      <c r="B286" s="18" t="s">
        <v>34</v>
      </c>
      <c r="C286" s="18" t="s">
        <v>1178</v>
      </c>
      <c r="D286" s="18" t="s">
        <v>1973</v>
      </c>
      <c r="E286" s="18"/>
      <c r="F286" s="17">
        <v>0.22</v>
      </c>
      <c r="G286" s="23" t="s">
        <v>567</v>
      </c>
      <c r="H286" s="6" t="s">
        <v>525</v>
      </c>
      <c r="I286" s="6" t="s">
        <v>525</v>
      </c>
      <c r="J286" s="6"/>
      <c r="K286" s="6"/>
      <c r="L286" s="6"/>
      <c r="M286" s="6"/>
      <c r="N286" s="6"/>
      <c r="O286" s="6"/>
      <c r="P286" s="6"/>
      <c r="Q286" s="6"/>
      <c r="R286" s="6"/>
      <c r="S286" s="6"/>
      <c r="T286" s="6"/>
      <c r="U286" s="6"/>
      <c r="V286" s="6"/>
      <c r="W286" s="6"/>
      <c r="X286" s="6"/>
      <c r="Y286" s="6"/>
      <c r="Z286" s="6"/>
      <c r="AA286" s="6"/>
      <c r="AB286" s="6"/>
      <c r="AC286" s="6"/>
      <c r="AD286" s="6"/>
      <c r="AE286" s="6"/>
      <c r="AF286" s="7">
        <v>0.5</v>
      </c>
      <c r="AG286" s="7">
        <f t="shared" ref="AG286:AH286" si="343">IF(H286="US",1,0)</f>
        <v>1</v>
      </c>
      <c r="AH286" s="7">
        <f t="shared" si="343"/>
        <v>1</v>
      </c>
      <c r="AI286" s="7">
        <f t="shared" ref="AI286:AI288" si="344">IF(G286="US",1,0)</f>
        <v>0</v>
      </c>
      <c r="AJ286" s="7" t="str">
        <f t="shared" ref="AJ286:AJ288" si="345">IF(AF286=0,"0",IF(AF286=0.5,"3","6"))</f>
        <v>3</v>
      </c>
      <c r="AK286" s="7" t="str">
        <f t="shared" ref="AK286:AK288" si="346">IF(AI286=1,"6","0")</f>
        <v>0</v>
      </c>
      <c r="AL286" s="7" t="str">
        <f t="shared" ref="AL286:AL288" si="347">IF(AF286=0,"1",IF(AF286=0.5,"3","6"))</f>
        <v>3</v>
      </c>
      <c r="AM286" s="7" t="str">
        <f t="shared" ref="AM286:AM288" si="348">IF(AH286=1,"7","0")</f>
        <v>7</v>
      </c>
      <c r="AN286" s="7" t="str">
        <f t="shared" ref="AN286:AN288" si="349">IF(AI286=1,"11","0")</f>
        <v>0</v>
      </c>
      <c r="AO286" s="7" t="str">
        <f t="shared" ref="AO286:AO288" si="350">IF(AG286=1,"14","0")</f>
        <v>14</v>
      </c>
      <c r="AP286" s="7">
        <f t="shared" ref="AP286:AP288" si="351">(0.5*F286)*100</f>
        <v>11</v>
      </c>
      <c r="AQ286" s="7">
        <f t="shared" ref="AQ286:AQ288" si="352">SUM(AJ286+AK286+AL286+AM286+AN286+AO286+AP286)</f>
        <v>38</v>
      </c>
      <c r="AR286" s="10">
        <f t="shared" ref="AR286:AR288" si="353">IF(AQ286&lt;AQ285,AR285+1,AR285)</f>
        <v>0</v>
      </c>
      <c r="AS286" s="10"/>
      <c r="AT286" s="152"/>
      <c r="AU286" s="80" t="s">
        <v>1038</v>
      </c>
      <c r="AV286" t="s">
        <v>1940</v>
      </c>
    </row>
    <row r="287" spans="1:48" ht="15" customHeight="1">
      <c r="A287" s="18" t="s">
        <v>559</v>
      </c>
      <c r="B287" s="18" t="s">
        <v>34</v>
      </c>
      <c r="C287" s="18" t="s">
        <v>1178</v>
      </c>
      <c r="D287" s="18" t="s">
        <v>1950</v>
      </c>
      <c r="E287" s="18"/>
      <c r="F287" s="17">
        <v>0.22</v>
      </c>
      <c r="G287" s="23" t="s">
        <v>567</v>
      </c>
      <c r="H287" s="6" t="s">
        <v>525</v>
      </c>
      <c r="I287" s="6" t="s">
        <v>525</v>
      </c>
      <c r="J287" s="6"/>
      <c r="K287" s="6"/>
      <c r="L287" s="6"/>
      <c r="M287" s="6"/>
      <c r="N287" s="6"/>
      <c r="O287" s="6"/>
      <c r="P287" s="6"/>
      <c r="Q287" s="6"/>
      <c r="R287" s="6"/>
      <c r="S287" s="6"/>
      <c r="T287" s="6"/>
      <c r="U287" s="6"/>
      <c r="V287" s="6"/>
      <c r="W287" s="6"/>
      <c r="X287" s="6"/>
      <c r="Y287" s="6"/>
      <c r="Z287" s="6"/>
      <c r="AA287" s="6"/>
      <c r="AB287" s="6"/>
      <c r="AC287" s="6"/>
      <c r="AD287" s="6"/>
      <c r="AE287" s="6"/>
      <c r="AF287" s="7">
        <v>0.5</v>
      </c>
      <c r="AG287" s="7">
        <f t="shared" ref="AG287:AH287" si="354">IF(H287="US",1,0)</f>
        <v>1</v>
      </c>
      <c r="AH287" s="7">
        <f t="shared" si="354"/>
        <v>1</v>
      </c>
      <c r="AI287" s="7">
        <f t="shared" si="344"/>
        <v>0</v>
      </c>
      <c r="AJ287" s="7" t="str">
        <f t="shared" si="345"/>
        <v>3</v>
      </c>
      <c r="AK287" s="7" t="str">
        <f t="shared" si="346"/>
        <v>0</v>
      </c>
      <c r="AL287" s="7" t="str">
        <f t="shared" si="347"/>
        <v>3</v>
      </c>
      <c r="AM287" s="7" t="str">
        <f t="shared" si="348"/>
        <v>7</v>
      </c>
      <c r="AN287" s="7" t="str">
        <f t="shared" si="349"/>
        <v>0</v>
      </c>
      <c r="AO287" s="7" t="str">
        <f t="shared" si="350"/>
        <v>14</v>
      </c>
      <c r="AP287" s="7">
        <f t="shared" si="351"/>
        <v>11</v>
      </c>
      <c r="AQ287" s="7">
        <f t="shared" si="352"/>
        <v>38</v>
      </c>
      <c r="AR287" s="10">
        <f t="shared" si="353"/>
        <v>0</v>
      </c>
      <c r="AS287" s="10"/>
      <c r="AT287" s="152"/>
      <c r="AU287" s="80" t="s">
        <v>1038</v>
      </c>
      <c r="AV287" t="s">
        <v>1940</v>
      </c>
    </row>
    <row r="288" spans="1:48" ht="15" customHeight="1">
      <c r="A288" s="18" t="s">
        <v>559</v>
      </c>
      <c r="B288" s="18" t="s">
        <v>34</v>
      </c>
      <c r="C288" s="18" t="s">
        <v>1178</v>
      </c>
      <c r="D288" s="18" t="s">
        <v>1974</v>
      </c>
      <c r="E288" s="18"/>
      <c r="F288" s="17">
        <v>0.22</v>
      </c>
      <c r="G288" s="23" t="s">
        <v>567</v>
      </c>
      <c r="H288" s="6" t="s">
        <v>525</v>
      </c>
      <c r="I288" s="6" t="s">
        <v>525</v>
      </c>
      <c r="J288" s="6"/>
      <c r="K288" s="6"/>
      <c r="L288" s="6"/>
      <c r="M288" s="6"/>
      <c r="N288" s="6"/>
      <c r="O288" s="6"/>
      <c r="P288" s="6"/>
      <c r="Q288" s="6"/>
      <c r="R288" s="6"/>
      <c r="S288" s="6"/>
      <c r="T288" s="6"/>
      <c r="U288" s="6"/>
      <c r="V288" s="6"/>
      <c r="W288" s="6"/>
      <c r="X288" s="6"/>
      <c r="Y288" s="6"/>
      <c r="Z288" s="6"/>
      <c r="AA288" s="6"/>
      <c r="AB288" s="6"/>
      <c r="AC288" s="6"/>
      <c r="AD288" s="6"/>
      <c r="AE288" s="6"/>
      <c r="AF288" s="7">
        <v>0.5</v>
      </c>
      <c r="AG288" s="7">
        <f t="shared" ref="AG288:AH288" si="355">IF(H288="US",1,0)</f>
        <v>1</v>
      </c>
      <c r="AH288" s="7">
        <f t="shared" si="355"/>
        <v>1</v>
      </c>
      <c r="AI288" s="7">
        <f t="shared" si="344"/>
        <v>0</v>
      </c>
      <c r="AJ288" s="7" t="str">
        <f t="shared" si="345"/>
        <v>3</v>
      </c>
      <c r="AK288" s="7" t="str">
        <f t="shared" si="346"/>
        <v>0</v>
      </c>
      <c r="AL288" s="7" t="str">
        <f t="shared" si="347"/>
        <v>3</v>
      </c>
      <c r="AM288" s="7" t="str">
        <f t="shared" si="348"/>
        <v>7</v>
      </c>
      <c r="AN288" s="7" t="str">
        <f t="shared" si="349"/>
        <v>0</v>
      </c>
      <c r="AO288" s="7" t="str">
        <f t="shared" si="350"/>
        <v>14</v>
      </c>
      <c r="AP288" s="7">
        <f t="shared" si="351"/>
        <v>11</v>
      </c>
      <c r="AQ288" s="7">
        <f t="shared" si="352"/>
        <v>38</v>
      </c>
      <c r="AR288" s="10">
        <f t="shared" si="353"/>
        <v>0</v>
      </c>
      <c r="AS288" s="10"/>
      <c r="AT288" s="152"/>
      <c r="AU288" s="80" t="s">
        <v>1038</v>
      </c>
    </row>
    <row r="289" spans="1:47" ht="15" customHeight="1">
      <c r="A289" s="18" t="s">
        <v>559</v>
      </c>
      <c r="B289" s="18" t="s">
        <v>34</v>
      </c>
      <c r="C289" s="18" t="s">
        <v>1178</v>
      </c>
      <c r="D289" s="18" t="s">
        <v>1975</v>
      </c>
      <c r="E289" s="18"/>
      <c r="F289" s="17"/>
      <c r="G289" s="23"/>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7"/>
      <c r="AG289" s="7"/>
      <c r="AH289" s="7"/>
      <c r="AI289" s="7"/>
      <c r="AJ289" s="7"/>
      <c r="AK289" s="7"/>
      <c r="AL289" s="7"/>
      <c r="AM289" s="7"/>
      <c r="AN289" s="7"/>
      <c r="AO289" s="7"/>
      <c r="AP289" s="7"/>
      <c r="AQ289" s="7"/>
      <c r="AR289" s="10"/>
      <c r="AS289" s="10"/>
      <c r="AT289" s="152"/>
      <c r="AU289" s="80" t="s">
        <v>1038</v>
      </c>
    </row>
    <row r="290" spans="1:47" ht="15" customHeight="1">
      <c r="A290" s="18" t="s">
        <v>559</v>
      </c>
      <c r="B290" s="18" t="s">
        <v>34</v>
      </c>
      <c r="C290" s="18" t="s">
        <v>1178</v>
      </c>
      <c r="D290" s="18" t="s">
        <v>1944</v>
      </c>
      <c r="E290" s="18"/>
      <c r="F290" s="17"/>
      <c r="G290" s="23"/>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7"/>
      <c r="AG290" s="7"/>
      <c r="AH290" s="7"/>
      <c r="AI290" s="7"/>
      <c r="AJ290" s="7"/>
      <c r="AK290" s="7"/>
      <c r="AL290" s="7"/>
      <c r="AM290" s="7"/>
      <c r="AN290" s="7"/>
      <c r="AO290" s="7"/>
      <c r="AP290" s="7"/>
      <c r="AQ290" s="7"/>
      <c r="AR290" s="10"/>
      <c r="AS290" s="10"/>
      <c r="AT290" s="152"/>
      <c r="AU290" s="80" t="s">
        <v>1038</v>
      </c>
    </row>
    <row r="291" spans="1:47" ht="15" customHeight="1">
      <c r="A291" s="18" t="s">
        <v>559</v>
      </c>
      <c r="B291" s="18" t="s">
        <v>34</v>
      </c>
      <c r="C291" s="18" t="s">
        <v>1178</v>
      </c>
      <c r="D291" s="18" t="s">
        <v>1874</v>
      </c>
      <c r="E291" s="18"/>
      <c r="F291" s="17"/>
      <c r="G291" s="23"/>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7"/>
      <c r="AG291" s="7"/>
      <c r="AH291" s="7"/>
      <c r="AI291" s="7"/>
      <c r="AJ291" s="7"/>
      <c r="AK291" s="7"/>
      <c r="AL291" s="7"/>
      <c r="AM291" s="7"/>
      <c r="AN291" s="7"/>
      <c r="AO291" s="7"/>
      <c r="AP291" s="7"/>
      <c r="AQ291" s="7"/>
      <c r="AR291" s="10"/>
      <c r="AS291" s="10"/>
      <c r="AT291" s="152"/>
      <c r="AU291" s="80" t="s">
        <v>1038</v>
      </c>
    </row>
    <row r="292" spans="1:47" ht="15" customHeight="1">
      <c r="A292" s="18" t="s">
        <v>559</v>
      </c>
      <c r="B292" s="18" t="s">
        <v>34</v>
      </c>
      <c r="C292" s="18" t="s">
        <v>560</v>
      </c>
      <c r="D292" s="18" t="s">
        <v>1953</v>
      </c>
      <c r="E292" s="18"/>
      <c r="F292" s="17"/>
      <c r="G292" s="23"/>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7"/>
      <c r="AG292" s="7"/>
      <c r="AH292" s="7"/>
      <c r="AI292" s="7"/>
      <c r="AJ292" s="7"/>
      <c r="AK292" s="7"/>
      <c r="AL292" s="8"/>
      <c r="AM292" s="8"/>
      <c r="AN292" s="7"/>
      <c r="AO292" s="7"/>
      <c r="AP292" s="7"/>
      <c r="AQ292" s="7"/>
      <c r="AR292" s="7"/>
      <c r="AS292" s="7"/>
      <c r="AT292" s="152"/>
      <c r="AU292" s="80" t="s">
        <v>1038</v>
      </c>
    </row>
    <row r="293" spans="1:47" ht="15" customHeight="1">
      <c r="A293" s="18" t="s">
        <v>559</v>
      </c>
      <c r="B293" s="18" t="s">
        <v>34</v>
      </c>
      <c r="C293" s="18" t="s">
        <v>560</v>
      </c>
      <c r="D293" s="18" t="s">
        <v>1954</v>
      </c>
      <c r="E293" s="18"/>
      <c r="F293" s="17"/>
      <c r="G293" s="23"/>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7"/>
      <c r="AG293" s="7"/>
      <c r="AH293" s="7"/>
      <c r="AI293" s="7"/>
      <c r="AJ293" s="7"/>
      <c r="AK293" s="7"/>
      <c r="AL293" s="8"/>
      <c r="AM293" s="8"/>
      <c r="AN293" s="7"/>
      <c r="AO293" s="7"/>
      <c r="AP293" s="7"/>
      <c r="AQ293" s="7"/>
      <c r="AR293" s="7"/>
      <c r="AS293" s="7"/>
      <c r="AT293" s="152"/>
      <c r="AU293" s="80" t="s">
        <v>1038</v>
      </c>
    </row>
    <row r="294" spans="1:47" ht="15" customHeight="1">
      <c r="A294" s="18" t="s">
        <v>559</v>
      </c>
      <c r="B294" s="18" t="s">
        <v>34</v>
      </c>
      <c r="C294" s="18" t="s">
        <v>560</v>
      </c>
      <c r="D294" s="18" t="s">
        <v>1976</v>
      </c>
      <c r="E294" s="18"/>
      <c r="F294" s="17"/>
      <c r="G294" s="23"/>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7"/>
      <c r="AG294" s="7"/>
      <c r="AH294" s="7"/>
      <c r="AI294" s="7"/>
      <c r="AJ294" s="7"/>
      <c r="AK294" s="7"/>
      <c r="AL294" s="8"/>
      <c r="AM294" s="8"/>
      <c r="AN294" s="7"/>
      <c r="AO294" s="7"/>
      <c r="AP294" s="7"/>
      <c r="AQ294" s="7"/>
      <c r="AR294" s="7"/>
      <c r="AS294" s="7"/>
      <c r="AT294" s="152"/>
      <c r="AU294" s="80" t="s">
        <v>1038</v>
      </c>
    </row>
    <row r="295" spans="1:47" ht="15" customHeight="1">
      <c r="A295" s="18" t="s">
        <v>559</v>
      </c>
      <c r="B295" s="18" t="s">
        <v>34</v>
      </c>
      <c r="C295" s="18" t="s">
        <v>560</v>
      </c>
      <c r="D295" s="18" t="s">
        <v>1956</v>
      </c>
      <c r="E295" s="18"/>
      <c r="F295" s="17"/>
      <c r="G295" s="23"/>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7"/>
      <c r="AG295" s="7"/>
      <c r="AH295" s="7"/>
      <c r="AI295" s="7"/>
      <c r="AJ295" s="7"/>
      <c r="AK295" s="7"/>
      <c r="AL295" s="8"/>
      <c r="AM295" s="8"/>
      <c r="AN295" s="7"/>
      <c r="AO295" s="7"/>
      <c r="AP295" s="7"/>
      <c r="AQ295" s="7"/>
      <c r="AR295" s="7"/>
      <c r="AS295" s="7"/>
      <c r="AT295" s="152"/>
      <c r="AU295" s="80" t="s">
        <v>1038</v>
      </c>
    </row>
    <row r="296" spans="1:47" ht="15" customHeight="1">
      <c r="A296" s="18" t="s">
        <v>559</v>
      </c>
      <c r="B296" s="18" t="s">
        <v>34</v>
      </c>
      <c r="C296" s="18" t="s">
        <v>560</v>
      </c>
      <c r="D296" s="18" t="s">
        <v>1977</v>
      </c>
      <c r="E296" s="18"/>
      <c r="F296" s="17"/>
      <c r="G296" s="23"/>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7"/>
      <c r="AG296" s="7"/>
      <c r="AH296" s="7"/>
      <c r="AI296" s="7"/>
      <c r="AJ296" s="7"/>
      <c r="AK296" s="7"/>
      <c r="AL296" s="8"/>
      <c r="AM296" s="8"/>
      <c r="AN296" s="7"/>
      <c r="AO296" s="7"/>
      <c r="AP296" s="7"/>
      <c r="AQ296" s="7"/>
      <c r="AR296" s="7"/>
      <c r="AS296" s="7"/>
      <c r="AT296" s="152"/>
      <c r="AU296" s="80" t="s">
        <v>1038</v>
      </c>
    </row>
    <row r="297" spans="1:47" ht="15" customHeight="1">
      <c r="A297" s="18" t="s">
        <v>559</v>
      </c>
      <c r="B297" s="18" t="s">
        <v>34</v>
      </c>
      <c r="C297" s="18" t="s">
        <v>560</v>
      </c>
      <c r="D297" s="18" t="s">
        <v>1978</v>
      </c>
      <c r="E297" s="18"/>
      <c r="F297" s="17"/>
      <c r="G297" s="23"/>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7"/>
      <c r="AG297" s="7"/>
      <c r="AH297" s="7"/>
      <c r="AI297" s="7"/>
      <c r="AJ297" s="7"/>
      <c r="AK297" s="7"/>
      <c r="AL297" s="8"/>
      <c r="AM297" s="8"/>
      <c r="AN297" s="7"/>
      <c r="AO297" s="7"/>
      <c r="AP297" s="7"/>
      <c r="AQ297" s="7"/>
      <c r="AR297" s="7"/>
      <c r="AS297" s="7"/>
      <c r="AT297" s="152"/>
      <c r="AU297" s="80" t="s">
        <v>1038</v>
      </c>
    </row>
    <row r="298" spans="1:47" ht="15" customHeight="1">
      <c r="A298" s="18" t="s">
        <v>559</v>
      </c>
      <c r="B298" s="18" t="s">
        <v>34</v>
      </c>
      <c r="C298" s="18" t="s">
        <v>560</v>
      </c>
      <c r="D298" s="18" t="s">
        <v>1979</v>
      </c>
      <c r="E298" s="18"/>
      <c r="F298" s="17"/>
      <c r="G298" s="23"/>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7"/>
      <c r="AG298" s="7"/>
      <c r="AH298" s="7"/>
      <c r="AI298" s="7"/>
      <c r="AJ298" s="7"/>
      <c r="AK298" s="7"/>
      <c r="AL298" s="8"/>
      <c r="AM298" s="8"/>
      <c r="AN298" s="7"/>
      <c r="AO298" s="7"/>
      <c r="AP298" s="7"/>
      <c r="AQ298" s="7"/>
      <c r="AR298" s="7"/>
      <c r="AS298" s="7"/>
      <c r="AT298" s="152"/>
      <c r="AU298" s="80" t="s">
        <v>1038</v>
      </c>
    </row>
    <row r="299" spans="1:47" ht="15" customHeight="1">
      <c r="A299" s="18" t="s">
        <v>559</v>
      </c>
      <c r="B299" s="18" t="s">
        <v>34</v>
      </c>
      <c r="C299" s="18" t="s">
        <v>560</v>
      </c>
      <c r="D299" s="18" t="s">
        <v>1980</v>
      </c>
      <c r="E299" s="18"/>
      <c r="F299" s="17"/>
      <c r="G299" s="23"/>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7"/>
      <c r="AG299" s="7"/>
      <c r="AH299" s="7"/>
      <c r="AI299" s="7"/>
      <c r="AJ299" s="7"/>
      <c r="AK299" s="7"/>
      <c r="AL299" s="8"/>
      <c r="AM299" s="8"/>
      <c r="AN299" s="7"/>
      <c r="AO299" s="7"/>
      <c r="AP299" s="7"/>
      <c r="AQ299" s="7"/>
      <c r="AR299" s="7"/>
      <c r="AS299" s="7"/>
      <c r="AT299" s="152"/>
      <c r="AU299" s="80" t="s">
        <v>1038</v>
      </c>
    </row>
    <row r="300" spans="1:47" ht="15" customHeight="1">
      <c r="A300" s="18" t="s">
        <v>559</v>
      </c>
      <c r="B300" s="18" t="s">
        <v>34</v>
      </c>
      <c r="C300" s="18" t="s">
        <v>560</v>
      </c>
      <c r="D300" s="18" t="s">
        <v>1981</v>
      </c>
      <c r="E300" s="18"/>
      <c r="F300" s="17"/>
      <c r="G300" s="23"/>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7"/>
      <c r="AG300" s="7"/>
      <c r="AH300" s="7"/>
      <c r="AI300" s="7"/>
      <c r="AJ300" s="7"/>
      <c r="AK300" s="7"/>
      <c r="AL300" s="8"/>
      <c r="AM300" s="8"/>
      <c r="AN300" s="7"/>
      <c r="AO300" s="7"/>
      <c r="AP300" s="7"/>
      <c r="AQ300" s="7"/>
      <c r="AR300" s="7"/>
      <c r="AS300" s="7"/>
      <c r="AT300" s="152"/>
      <c r="AU300" s="80" t="s">
        <v>1038</v>
      </c>
    </row>
    <row r="301" spans="1:47" ht="15" customHeight="1">
      <c r="A301" s="18" t="s">
        <v>559</v>
      </c>
      <c r="B301" s="18" t="s">
        <v>34</v>
      </c>
      <c r="C301" s="18" t="s">
        <v>560</v>
      </c>
      <c r="D301" s="18" t="s">
        <v>1982</v>
      </c>
      <c r="E301" s="18"/>
      <c r="F301" s="17"/>
      <c r="G301" s="23"/>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7"/>
      <c r="AG301" s="7"/>
      <c r="AH301" s="7"/>
      <c r="AI301" s="7"/>
      <c r="AJ301" s="7"/>
      <c r="AK301" s="7"/>
      <c r="AL301" s="8"/>
      <c r="AM301" s="8"/>
      <c r="AN301" s="7"/>
      <c r="AO301" s="7"/>
      <c r="AP301" s="7"/>
      <c r="AQ301" s="7"/>
      <c r="AR301" s="7"/>
      <c r="AS301" s="7"/>
      <c r="AT301" s="152"/>
      <c r="AU301" s="80" t="s">
        <v>1038</v>
      </c>
    </row>
    <row r="302" spans="1:47" ht="15" customHeight="1">
      <c r="A302" s="6" t="s">
        <v>559</v>
      </c>
      <c r="B302" s="6" t="s">
        <v>34</v>
      </c>
      <c r="C302" s="6" t="s">
        <v>1983</v>
      </c>
      <c r="D302" s="6"/>
      <c r="E302" s="6"/>
      <c r="F302" s="9">
        <v>0.73</v>
      </c>
      <c r="G302" s="23" t="s">
        <v>525</v>
      </c>
      <c r="H302" s="6" t="s">
        <v>525</v>
      </c>
      <c r="I302" s="6" t="s">
        <v>525</v>
      </c>
      <c r="J302" s="6"/>
      <c r="K302" s="6"/>
      <c r="L302" s="6"/>
      <c r="M302" s="6"/>
      <c r="N302" s="6"/>
      <c r="O302" s="6"/>
      <c r="P302" s="6"/>
      <c r="Q302" s="6"/>
      <c r="R302" s="6"/>
      <c r="S302" s="6"/>
      <c r="T302" s="6"/>
      <c r="U302" s="6"/>
      <c r="V302" s="6"/>
      <c r="W302" s="6"/>
      <c r="X302" s="6"/>
      <c r="Y302" s="6"/>
      <c r="Z302" s="6"/>
      <c r="AA302" s="6"/>
      <c r="AB302" s="6"/>
      <c r="AC302" s="6"/>
      <c r="AD302" s="6"/>
      <c r="AE302" s="6"/>
      <c r="AF302" s="7">
        <v>0.5</v>
      </c>
      <c r="AG302" s="7">
        <f t="shared" ref="AG302:AH302" si="356">IF(H302="US",1,0)</f>
        <v>1</v>
      </c>
      <c r="AH302" s="7">
        <f t="shared" si="356"/>
        <v>1</v>
      </c>
      <c r="AI302" s="7">
        <f t="shared" ref="AI302:AI309" si="357">IF(G302="US",1,0)</f>
        <v>1</v>
      </c>
      <c r="AJ302" s="7" t="str">
        <f t="shared" ref="AJ302:AJ309" si="358">IF(AF302=0,"0",IF(AF302=0.5,"3","6"))</f>
        <v>3</v>
      </c>
      <c r="AK302" s="7" t="str">
        <f t="shared" ref="AK302:AK309" si="359">IF(AI302=1,"6","0")</f>
        <v>6</v>
      </c>
      <c r="AL302" s="7">
        <v>3</v>
      </c>
      <c r="AM302" s="7" t="str">
        <f t="shared" ref="AM302:AM309" si="360">IF(AH302=1,"7","0")</f>
        <v>7</v>
      </c>
      <c r="AN302" s="7" t="str">
        <f t="shared" ref="AN302:AN309" si="361">IF(AI302=1,"11","0")</f>
        <v>11</v>
      </c>
      <c r="AO302" s="7" t="str">
        <f t="shared" ref="AO302:AO309" si="362">IF(AG302=1,"14","0")</f>
        <v>14</v>
      </c>
      <c r="AP302" s="7">
        <f t="shared" ref="AP302:AP309" si="363">(0.5*F302)*100</f>
        <v>36.5</v>
      </c>
      <c r="AQ302" s="7">
        <f t="shared" ref="AQ302:AQ309" si="364">SUM(AJ302+AK302+AL302+AM302+AN302+AO302+AP302)</f>
        <v>80.5</v>
      </c>
      <c r="AR302" s="10">
        <f>IF(AQ302&lt;AQ292,AR292+1,AR292)</f>
        <v>0</v>
      </c>
      <c r="AS302" s="10"/>
      <c r="AT302" s="152"/>
      <c r="AU302" t="s">
        <v>1812</v>
      </c>
    </row>
    <row r="303" spans="1:47" ht="15" customHeight="1">
      <c r="A303" s="6" t="s">
        <v>559</v>
      </c>
      <c r="B303" s="6" t="s">
        <v>34</v>
      </c>
      <c r="C303" s="6" t="s">
        <v>1984</v>
      </c>
      <c r="D303" s="6"/>
      <c r="E303" s="6"/>
      <c r="F303" s="9">
        <v>0.61</v>
      </c>
      <c r="G303" s="23" t="s">
        <v>525</v>
      </c>
      <c r="H303" s="6" t="s">
        <v>567</v>
      </c>
      <c r="I303" s="6" t="s">
        <v>525</v>
      </c>
      <c r="J303" s="6"/>
      <c r="K303" s="6"/>
      <c r="L303" s="6"/>
      <c r="M303" s="6"/>
      <c r="N303" s="6"/>
      <c r="O303" s="6"/>
      <c r="P303" s="6"/>
      <c r="Q303" s="6"/>
      <c r="R303" s="6"/>
      <c r="S303" s="6"/>
      <c r="T303" s="6"/>
      <c r="U303" s="6"/>
      <c r="V303" s="6"/>
      <c r="W303" s="6"/>
      <c r="X303" s="6"/>
      <c r="Y303" s="6"/>
      <c r="Z303" s="6"/>
      <c r="AA303" s="6"/>
      <c r="AB303" s="6"/>
      <c r="AC303" s="6"/>
      <c r="AD303" s="6"/>
      <c r="AE303" s="6"/>
      <c r="AF303" s="7">
        <v>0.5</v>
      </c>
      <c r="AG303" s="7">
        <f t="shared" ref="AG303:AH303" si="365">IF(H303="US",1,0)</f>
        <v>0</v>
      </c>
      <c r="AH303" s="7">
        <f t="shared" si="365"/>
        <v>1</v>
      </c>
      <c r="AI303" s="7">
        <f t="shared" si="357"/>
        <v>1</v>
      </c>
      <c r="AJ303" s="7" t="str">
        <f t="shared" si="358"/>
        <v>3</v>
      </c>
      <c r="AK303" s="7" t="str">
        <f t="shared" si="359"/>
        <v>6</v>
      </c>
      <c r="AL303" s="7" t="str">
        <f t="shared" ref="AL303:AL304" si="366">IF(AF303=0,"1",IF(AF303=0.5,"3","6"))</f>
        <v>3</v>
      </c>
      <c r="AM303" s="7" t="str">
        <f t="shared" si="360"/>
        <v>7</v>
      </c>
      <c r="AN303" s="7" t="str">
        <f t="shared" si="361"/>
        <v>11</v>
      </c>
      <c r="AO303" s="7" t="str">
        <f t="shared" si="362"/>
        <v>0</v>
      </c>
      <c r="AP303" s="7">
        <f t="shared" si="363"/>
        <v>30.5</v>
      </c>
      <c r="AQ303" s="7">
        <f t="shared" si="364"/>
        <v>60.5</v>
      </c>
      <c r="AR303" s="10">
        <f t="shared" ref="AR303:AR308" si="367">IF(AQ303&lt;AQ302,AR302+1,AR302)</f>
        <v>1</v>
      </c>
      <c r="AS303" s="10"/>
      <c r="AT303" s="152"/>
      <c r="AU303" t="s">
        <v>1812</v>
      </c>
    </row>
    <row r="304" spans="1:47" ht="15" customHeight="1">
      <c r="A304" s="6" t="s">
        <v>559</v>
      </c>
      <c r="B304" s="6" t="s">
        <v>34</v>
      </c>
      <c r="C304" s="6" t="s">
        <v>1984</v>
      </c>
      <c r="D304" s="6"/>
      <c r="E304" s="6"/>
      <c r="F304" s="9">
        <v>0.61</v>
      </c>
      <c r="G304" s="23" t="s">
        <v>525</v>
      </c>
      <c r="H304" s="6" t="s">
        <v>512</v>
      </c>
      <c r="I304" s="6" t="s">
        <v>525</v>
      </c>
      <c r="J304" s="6"/>
      <c r="K304" s="6"/>
      <c r="L304" s="6"/>
      <c r="M304" s="6"/>
      <c r="N304" s="6"/>
      <c r="O304" s="6"/>
      <c r="P304" s="6"/>
      <c r="Q304" s="6"/>
      <c r="R304" s="6"/>
      <c r="S304" s="6"/>
      <c r="T304" s="6"/>
      <c r="U304" s="6"/>
      <c r="V304" s="6"/>
      <c r="W304" s="6"/>
      <c r="X304" s="6"/>
      <c r="Y304" s="6"/>
      <c r="Z304" s="6"/>
      <c r="AA304" s="6"/>
      <c r="AB304" s="6"/>
      <c r="AC304" s="6"/>
      <c r="AD304" s="6"/>
      <c r="AE304" s="6"/>
      <c r="AF304" s="7">
        <v>0.5</v>
      </c>
      <c r="AG304" s="7">
        <f t="shared" ref="AG304:AH304" si="368">IF(H304="US",1,0)</f>
        <v>0</v>
      </c>
      <c r="AH304" s="7">
        <f t="shared" si="368"/>
        <v>1</v>
      </c>
      <c r="AI304" s="7">
        <f t="shared" si="357"/>
        <v>1</v>
      </c>
      <c r="AJ304" s="7" t="str">
        <f t="shared" si="358"/>
        <v>3</v>
      </c>
      <c r="AK304" s="7" t="str">
        <f t="shared" si="359"/>
        <v>6</v>
      </c>
      <c r="AL304" s="7" t="str">
        <f t="shared" si="366"/>
        <v>3</v>
      </c>
      <c r="AM304" s="7" t="str">
        <f t="shared" si="360"/>
        <v>7</v>
      </c>
      <c r="AN304" s="7" t="str">
        <f t="shared" si="361"/>
        <v>11</v>
      </c>
      <c r="AO304" s="7" t="str">
        <f t="shared" si="362"/>
        <v>0</v>
      </c>
      <c r="AP304" s="7">
        <f t="shared" si="363"/>
        <v>30.5</v>
      </c>
      <c r="AQ304" s="7">
        <f t="shared" si="364"/>
        <v>60.5</v>
      </c>
      <c r="AR304" s="10">
        <f t="shared" si="367"/>
        <v>1</v>
      </c>
      <c r="AS304" s="10"/>
      <c r="AT304" s="152"/>
      <c r="AU304" t="s">
        <v>1812</v>
      </c>
    </row>
    <row r="305" spans="1:48" ht="15" customHeight="1">
      <c r="A305" s="6" t="s">
        <v>559</v>
      </c>
      <c r="B305" s="6" t="s">
        <v>34</v>
      </c>
      <c r="C305" s="6" t="s">
        <v>1985</v>
      </c>
      <c r="D305" s="6"/>
      <c r="E305" s="6"/>
      <c r="F305" s="9">
        <v>0.74</v>
      </c>
      <c r="G305" s="23" t="s">
        <v>525</v>
      </c>
      <c r="H305" s="6" t="s">
        <v>525</v>
      </c>
      <c r="I305" s="6" t="s">
        <v>525</v>
      </c>
      <c r="J305" s="6"/>
      <c r="K305" s="6"/>
      <c r="L305" s="6"/>
      <c r="M305" s="6"/>
      <c r="N305" s="6"/>
      <c r="O305" s="6"/>
      <c r="P305" s="6"/>
      <c r="Q305" s="6"/>
      <c r="R305" s="6"/>
      <c r="S305" s="6"/>
      <c r="T305" s="6"/>
      <c r="U305" s="6"/>
      <c r="V305" s="6"/>
      <c r="W305" s="6"/>
      <c r="X305" s="6"/>
      <c r="Y305" s="6"/>
      <c r="Z305" s="6"/>
      <c r="AA305" s="6"/>
      <c r="AB305" s="6"/>
      <c r="AC305" s="6"/>
      <c r="AD305" s="6"/>
      <c r="AE305" s="6"/>
      <c r="AF305" s="7">
        <v>0.5</v>
      </c>
      <c r="AG305" s="7">
        <f t="shared" ref="AG305:AH305" si="369">IF(H305="US",1,0)</f>
        <v>1</v>
      </c>
      <c r="AH305" s="7">
        <f t="shared" si="369"/>
        <v>1</v>
      </c>
      <c r="AI305" s="7">
        <f t="shared" si="357"/>
        <v>1</v>
      </c>
      <c r="AJ305" s="7" t="str">
        <f t="shared" si="358"/>
        <v>3</v>
      </c>
      <c r="AK305" s="7" t="str">
        <f t="shared" si="359"/>
        <v>6</v>
      </c>
      <c r="AL305" s="7">
        <v>3</v>
      </c>
      <c r="AM305" s="7" t="str">
        <f t="shared" si="360"/>
        <v>7</v>
      </c>
      <c r="AN305" s="7" t="str">
        <f t="shared" si="361"/>
        <v>11</v>
      </c>
      <c r="AO305" s="7" t="str">
        <f t="shared" si="362"/>
        <v>14</v>
      </c>
      <c r="AP305" s="7">
        <f t="shared" si="363"/>
        <v>37</v>
      </c>
      <c r="AQ305" s="7">
        <f t="shared" si="364"/>
        <v>81</v>
      </c>
      <c r="AR305" s="10">
        <f t="shared" si="367"/>
        <v>1</v>
      </c>
      <c r="AS305" s="10"/>
      <c r="AT305" s="152"/>
      <c r="AU305" t="s">
        <v>1812</v>
      </c>
    </row>
    <row r="306" spans="1:48" ht="15" customHeight="1">
      <c r="A306" s="6" t="s">
        <v>559</v>
      </c>
      <c r="B306" s="6" t="s">
        <v>34</v>
      </c>
      <c r="C306" s="6" t="s">
        <v>1986</v>
      </c>
      <c r="D306" s="6"/>
      <c r="E306" s="6"/>
      <c r="F306" s="9">
        <v>0.63</v>
      </c>
      <c r="G306" s="23" t="s">
        <v>525</v>
      </c>
      <c r="H306" s="6" t="s">
        <v>512</v>
      </c>
      <c r="I306" s="6" t="s">
        <v>525</v>
      </c>
      <c r="J306" s="6"/>
      <c r="K306" s="6"/>
      <c r="L306" s="6"/>
      <c r="M306" s="6"/>
      <c r="N306" s="6"/>
      <c r="O306" s="6"/>
      <c r="P306" s="6"/>
      <c r="Q306" s="6"/>
      <c r="R306" s="6"/>
      <c r="S306" s="6"/>
      <c r="T306" s="6"/>
      <c r="U306" s="6"/>
      <c r="V306" s="6"/>
      <c r="W306" s="6"/>
      <c r="X306" s="6"/>
      <c r="Y306" s="6"/>
      <c r="Z306" s="6"/>
      <c r="AA306" s="6"/>
      <c r="AB306" s="6"/>
      <c r="AC306" s="6"/>
      <c r="AD306" s="6"/>
      <c r="AE306" s="6"/>
      <c r="AF306" s="7">
        <v>0.5</v>
      </c>
      <c r="AG306" s="7">
        <f t="shared" ref="AG306:AH306" si="370">IF(H306="US",1,0)</f>
        <v>0</v>
      </c>
      <c r="AH306" s="7">
        <f t="shared" si="370"/>
        <v>1</v>
      </c>
      <c r="AI306" s="7">
        <f t="shared" si="357"/>
        <v>1</v>
      </c>
      <c r="AJ306" s="7" t="str">
        <f t="shared" si="358"/>
        <v>3</v>
      </c>
      <c r="AK306" s="7" t="str">
        <f t="shared" si="359"/>
        <v>6</v>
      </c>
      <c r="AL306" s="7">
        <v>3</v>
      </c>
      <c r="AM306" s="7" t="str">
        <f t="shared" si="360"/>
        <v>7</v>
      </c>
      <c r="AN306" s="7" t="str">
        <f t="shared" si="361"/>
        <v>11</v>
      </c>
      <c r="AO306" s="7" t="str">
        <f t="shared" si="362"/>
        <v>0</v>
      </c>
      <c r="AP306" s="7">
        <f t="shared" si="363"/>
        <v>31.5</v>
      </c>
      <c r="AQ306" s="7">
        <f t="shared" si="364"/>
        <v>61.5</v>
      </c>
      <c r="AR306" s="10">
        <f t="shared" si="367"/>
        <v>2</v>
      </c>
      <c r="AS306" s="10"/>
      <c r="AT306" s="152"/>
      <c r="AU306" t="s">
        <v>1812</v>
      </c>
    </row>
    <row r="307" spans="1:48" ht="15" customHeight="1">
      <c r="A307" s="6" t="s">
        <v>559</v>
      </c>
      <c r="B307" s="6" t="s">
        <v>34</v>
      </c>
      <c r="C307" s="6" t="s">
        <v>1986</v>
      </c>
      <c r="D307" s="6"/>
      <c r="E307" s="6"/>
      <c r="F307" s="9">
        <v>0.61</v>
      </c>
      <c r="G307" s="23" t="s">
        <v>525</v>
      </c>
      <c r="H307" s="6" t="s">
        <v>567</v>
      </c>
      <c r="I307" s="6" t="s">
        <v>525</v>
      </c>
      <c r="J307" s="6"/>
      <c r="K307" s="6"/>
      <c r="L307" s="6"/>
      <c r="M307" s="6"/>
      <c r="N307" s="6"/>
      <c r="O307" s="6"/>
      <c r="P307" s="6"/>
      <c r="Q307" s="6"/>
      <c r="R307" s="6"/>
      <c r="S307" s="6"/>
      <c r="T307" s="6"/>
      <c r="U307" s="6"/>
      <c r="V307" s="6"/>
      <c r="W307" s="6"/>
      <c r="X307" s="6"/>
      <c r="Y307" s="6"/>
      <c r="Z307" s="6"/>
      <c r="AA307" s="6"/>
      <c r="AB307" s="6"/>
      <c r="AC307" s="6"/>
      <c r="AD307" s="6"/>
      <c r="AE307" s="6"/>
      <c r="AF307" s="7">
        <v>0.5</v>
      </c>
      <c r="AG307" s="7">
        <f t="shared" ref="AG307:AH307" si="371">IF(H307="US",1,0)</f>
        <v>0</v>
      </c>
      <c r="AH307" s="7">
        <f t="shared" si="371"/>
        <v>1</v>
      </c>
      <c r="AI307" s="7">
        <f t="shared" si="357"/>
        <v>1</v>
      </c>
      <c r="AJ307" s="7" t="str">
        <f t="shared" si="358"/>
        <v>3</v>
      </c>
      <c r="AK307" s="7" t="str">
        <f t="shared" si="359"/>
        <v>6</v>
      </c>
      <c r="AL307" s="7" t="str">
        <f>IF(AF307=0,"1",IF(AF307=0.5,"3","6"))</f>
        <v>3</v>
      </c>
      <c r="AM307" s="7" t="str">
        <f t="shared" si="360"/>
        <v>7</v>
      </c>
      <c r="AN307" s="7" t="str">
        <f t="shared" si="361"/>
        <v>11</v>
      </c>
      <c r="AO307" s="7" t="str">
        <f t="shared" si="362"/>
        <v>0</v>
      </c>
      <c r="AP307" s="7">
        <f t="shared" si="363"/>
        <v>30.5</v>
      </c>
      <c r="AQ307" s="7">
        <f t="shared" si="364"/>
        <v>60.5</v>
      </c>
      <c r="AR307" s="10">
        <f t="shared" si="367"/>
        <v>3</v>
      </c>
      <c r="AS307" s="10"/>
      <c r="AT307" s="152"/>
      <c r="AU307" t="s">
        <v>1812</v>
      </c>
    </row>
    <row r="308" spans="1:48" ht="15" customHeight="1">
      <c r="A308" s="6" t="s">
        <v>559</v>
      </c>
      <c r="B308" s="6" t="s">
        <v>34</v>
      </c>
      <c r="C308" s="6" t="s">
        <v>1987</v>
      </c>
      <c r="D308" s="6"/>
      <c r="E308" s="6"/>
      <c r="F308" s="9">
        <v>0.73</v>
      </c>
      <c r="G308" s="23" t="s">
        <v>525</v>
      </c>
      <c r="H308" s="6" t="s">
        <v>525</v>
      </c>
      <c r="I308" s="6" t="s">
        <v>525</v>
      </c>
      <c r="J308" s="6"/>
      <c r="K308" s="6"/>
      <c r="L308" s="6"/>
      <c r="M308" s="6"/>
      <c r="N308" s="6"/>
      <c r="O308" s="6"/>
      <c r="P308" s="6"/>
      <c r="Q308" s="6"/>
      <c r="R308" s="6"/>
      <c r="S308" s="6"/>
      <c r="T308" s="6"/>
      <c r="U308" s="6"/>
      <c r="V308" s="6"/>
      <c r="W308" s="6"/>
      <c r="X308" s="6"/>
      <c r="Y308" s="6"/>
      <c r="Z308" s="6"/>
      <c r="AA308" s="6"/>
      <c r="AB308" s="6"/>
      <c r="AC308" s="6"/>
      <c r="AD308" s="6"/>
      <c r="AE308" s="6"/>
      <c r="AF308" s="7">
        <v>0.5</v>
      </c>
      <c r="AG308" s="7">
        <f t="shared" ref="AG308:AH308" si="372">IF(H308="US",1,0)</f>
        <v>1</v>
      </c>
      <c r="AH308" s="7">
        <f t="shared" si="372"/>
        <v>1</v>
      </c>
      <c r="AI308" s="7">
        <f t="shared" si="357"/>
        <v>1</v>
      </c>
      <c r="AJ308" s="7" t="str">
        <f t="shared" si="358"/>
        <v>3</v>
      </c>
      <c r="AK308" s="7" t="str">
        <f t="shared" si="359"/>
        <v>6</v>
      </c>
      <c r="AL308" s="7">
        <v>3</v>
      </c>
      <c r="AM308" s="7" t="str">
        <f t="shared" si="360"/>
        <v>7</v>
      </c>
      <c r="AN308" s="7" t="str">
        <f t="shared" si="361"/>
        <v>11</v>
      </c>
      <c r="AO308" s="7" t="str">
        <f t="shared" si="362"/>
        <v>14</v>
      </c>
      <c r="AP308" s="7">
        <f t="shared" si="363"/>
        <v>36.5</v>
      </c>
      <c r="AQ308" s="7">
        <f t="shared" si="364"/>
        <v>80.5</v>
      </c>
      <c r="AR308" s="10">
        <f t="shared" si="367"/>
        <v>3</v>
      </c>
      <c r="AS308" s="10"/>
      <c r="AT308" s="152"/>
      <c r="AU308" t="s">
        <v>1812</v>
      </c>
    </row>
    <row r="309" spans="1:48" ht="15" customHeight="1">
      <c r="A309" s="18" t="s">
        <v>559</v>
      </c>
      <c r="B309" s="18" t="s">
        <v>257</v>
      </c>
      <c r="C309" s="18" t="s">
        <v>277</v>
      </c>
      <c r="D309" s="18"/>
      <c r="E309" s="18"/>
      <c r="F309" s="17">
        <v>0.04</v>
      </c>
      <c r="G309" s="23" t="s">
        <v>567</v>
      </c>
      <c r="H309" s="6" t="s">
        <v>567</v>
      </c>
      <c r="I309" s="6" t="s">
        <v>446</v>
      </c>
      <c r="J309" s="6"/>
      <c r="K309" s="6"/>
      <c r="L309" s="6"/>
      <c r="M309" s="6"/>
      <c r="N309" s="6"/>
      <c r="O309" s="6"/>
      <c r="P309" s="6"/>
      <c r="Q309" s="6"/>
      <c r="R309" s="6"/>
      <c r="S309" s="6"/>
      <c r="T309" s="6"/>
      <c r="U309" s="6"/>
      <c r="V309" s="6"/>
      <c r="W309" s="6"/>
      <c r="X309" s="6"/>
      <c r="Y309" s="6"/>
      <c r="Z309" s="6"/>
      <c r="AA309" s="6"/>
      <c r="AB309" s="6"/>
      <c r="AC309" s="6"/>
      <c r="AD309" s="6"/>
      <c r="AE309" s="6"/>
      <c r="AF309" s="7">
        <v>0.5</v>
      </c>
      <c r="AG309" s="7">
        <f t="shared" ref="AG309:AH309" si="373">IF(H309="US",1,0)</f>
        <v>0</v>
      </c>
      <c r="AH309" s="7">
        <f t="shared" si="373"/>
        <v>0</v>
      </c>
      <c r="AI309" s="7">
        <f t="shared" si="357"/>
        <v>0</v>
      </c>
      <c r="AJ309" s="7" t="str">
        <f t="shared" si="358"/>
        <v>3</v>
      </c>
      <c r="AK309" s="7" t="str">
        <f t="shared" si="359"/>
        <v>0</v>
      </c>
      <c r="AL309" s="7">
        <v>3</v>
      </c>
      <c r="AM309" s="7" t="str">
        <f t="shared" si="360"/>
        <v>0</v>
      </c>
      <c r="AN309" s="7" t="str">
        <f t="shared" si="361"/>
        <v>0</v>
      </c>
      <c r="AO309" s="7" t="str">
        <f t="shared" si="362"/>
        <v>0</v>
      </c>
      <c r="AP309" s="7">
        <f t="shared" si="363"/>
        <v>2</v>
      </c>
      <c r="AQ309" s="7">
        <f t="shared" si="364"/>
        <v>8</v>
      </c>
      <c r="AR309" s="10" t="e">
        <f>IF(AQ309&lt;#REF!,#REF!+1,#REF!)</f>
        <v>#REF!</v>
      </c>
      <c r="AS309" s="10"/>
      <c r="AT309" s="152"/>
      <c r="AU309" s="80" t="s">
        <v>1038</v>
      </c>
    </row>
    <row r="310" spans="1:48" ht="15" customHeight="1">
      <c r="A310" s="18" t="s">
        <v>559</v>
      </c>
      <c r="B310" s="18" t="s">
        <v>257</v>
      </c>
      <c r="C310" s="18" t="s">
        <v>1988</v>
      </c>
      <c r="D310" s="18"/>
      <c r="E310" s="18"/>
      <c r="F310" s="17"/>
      <c r="G310" s="23"/>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7"/>
      <c r="AG310" s="7"/>
      <c r="AH310" s="7"/>
      <c r="AI310" s="7"/>
      <c r="AJ310" s="7"/>
      <c r="AK310" s="7"/>
      <c r="AL310" s="8"/>
      <c r="AM310" s="8"/>
      <c r="AN310" s="7"/>
      <c r="AO310" s="7"/>
      <c r="AP310" s="7"/>
      <c r="AQ310" s="7"/>
      <c r="AR310" s="7"/>
      <c r="AS310" s="7"/>
      <c r="AT310" s="152"/>
      <c r="AU310" s="80" t="s">
        <v>1038</v>
      </c>
    </row>
    <row r="311" spans="1:48" ht="15" customHeight="1">
      <c r="A311" s="18" t="s">
        <v>559</v>
      </c>
      <c r="B311" s="18" t="s">
        <v>257</v>
      </c>
      <c r="C311" s="18" t="s">
        <v>1989</v>
      </c>
      <c r="D311" s="18"/>
      <c r="E311" s="18"/>
      <c r="F311" s="17"/>
      <c r="G311" s="23"/>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7"/>
      <c r="AG311" s="7"/>
      <c r="AH311" s="7"/>
      <c r="AI311" s="7"/>
      <c r="AJ311" s="7"/>
      <c r="AK311" s="7"/>
      <c r="AL311" s="8"/>
      <c r="AM311" s="8"/>
      <c r="AN311" s="7"/>
      <c r="AO311" s="7"/>
      <c r="AP311" s="7"/>
      <c r="AQ311" s="7"/>
      <c r="AR311" s="7"/>
      <c r="AS311" s="7"/>
      <c r="AT311" s="152"/>
      <c r="AU311" s="80" t="s">
        <v>1038</v>
      </c>
    </row>
    <row r="312" spans="1:48" ht="15" customHeight="1">
      <c r="A312" s="18" t="s">
        <v>559</v>
      </c>
      <c r="B312" s="18" t="s">
        <v>257</v>
      </c>
      <c r="C312" s="18" t="s">
        <v>278</v>
      </c>
      <c r="D312" s="18"/>
      <c r="E312" s="18"/>
      <c r="F312" s="17">
        <v>0.02</v>
      </c>
      <c r="G312" s="23" t="s">
        <v>567</v>
      </c>
      <c r="H312" s="6" t="s">
        <v>567</v>
      </c>
      <c r="I312" s="6" t="s">
        <v>446</v>
      </c>
      <c r="J312" s="6"/>
      <c r="K312" s="6"/>
      <c r="L312" s="6"/>
      <c r="M312" s="6"/>
      <c r="N312" s="6"/>
      <c r="O312" s="6"/>
      <c r="P312" s="6"/>
      <c r="Q312" s="6"/>
      <c r="R312" s="6"/>
      <c r="S312" s="6"/>
      <c r="T312" s="6"/>
      <c r="U312" s="6"/>
      <c r="V312" s="6"/>
      <c r="W312" s="6"/>
      <c r="X312" s="6"/>
      <c r="Y312" s="6"/>
      <c r="Z312" s="6"/>
      <c r="AA312" s="6"/>
      <c r="AB312" s="6"/>
      <c r="AC312" s="6"/>
      <c r="AD312" s="6"/>
      <c r="AE312" s="6"/>
      <c r="AF312" s="7">
        <v>0.5</v>
      </c>
      <c r="AG312" s="7">
        <f t="shared" ref="AG312:AH312" si="374">IF(H312="US",1,0)</f>
        <v>0</v>
      </c>
      <c r="AH312" s="7">
        <f t="shared" si="374"/>
        <v>0</v>
      </c>
      <c r="AI312" s="7">
        <f t="shared" ref="AI312:AI314" si="375">IF(G312="US",1,0)</f>
        <v>0</v>
      </c>
      <c r="AJ312" s="7" t="str">
        <f t="shared" ref="AJ312:AJ314" si="376">IF(AF312=0,"0",IF(AF312=0.5,"3","6"))</f>
        <v>3</v>
      </c>
      <c r="AK312" s="7" t="str">
        <f t="shared" ref="AK312:AK314" si="377">IF(AI312=1,"6","0")</f>
        <v>0</v>
      </c>
      <c r="AL312" s="7">
        <v>3</v>
      </c>
      <c r="AM312" s="7" t="str">
        <f t="shared" ref="AM312:AM314" si="378">IF(AH312=1,"7","0")</f>
        <v>0</v>
      </c>
      <c r="AN312" s="7" t="str">
        <f t="shared" ref="AN312:AN314" si="379">IF(AI312=1,"11","0")</f>
        <v>0</v>
      </c>
      <c r="AO312" s="7" t="str">
        <f t="shared" ref="AO312:AO314" si="380">IF(AG312=1,"14","0")</f>
        <v>0</v>
      </c>
      <c r="AP312" s="7">
        <f t="shared" ref="AP312:AP314" si="381">(0.5*F312)*100</f>
        <v>1</v>
      </c>
      <c r="AQ312" s="7">
        <f t="shared" ref="AQ312:AQ314" si="382">SUM(AJ312+AK312+AL312+AM312+AN312+AO312+AP312)</f>
        <v>7</v>
      </c>
      <c r="AR312" s="10">
        <f t="shared" ref="AR312:AR314" si="383">IF(AQ312&lt;AQ311,AR311+1,AR311)</f>
        <v>0</v>
      </c>
      <c r="AS312" s="10"/>
      <c r="AT312" s="152"/>
      <c r="AU312" s="80" t="s">
        <v>1038</v>
      </c>
    </row>
    <row r="313" spans="1:48" ht="15" customHeight="1">
      <c r="A313" s="18" t="s">
        <v>559</v>
      </c>
      <c r="B313" s="18" t="s">
        <v>257</v>
      </c>
      <c r="C313" s="18" t="s">
        <v>272</v>
      </c>
      <c r="D313" s="18"/>
      <c r="E313" s="18"/>
      <c r="F313" s="17">
        <v>0.04</v>
      </c>
      <c r="G313" s="23" t="s">
        <v>567</v>
      </c>
      <c r="H313" s="6" t="s">
        <v>567</v>
      </c>
      <c r="I313" s="6" t="s">
        <v>446</v>
      </c>
      <c r="J313" s="6"/>
      <c r="K313" s="6"/>
      <c r="L313" s="6"/>
      <c r="M313" s="6"/>
      <c r="N313" s="6"/>
      <c r="O313" s="6"/>
      <c r="P313" s="6"/>
      <c r="Q313" s="6"/>
      <c r="R313" s="6"/>
      <c r="S313" s="6"/>
      <c r="T313" s="6"/>
      <c r="U313" s="6"/>
      <c r="V313" s="6"/>
      <c r="W313" s="6"/>
      <c r="X313" s="6"/>
      <c r="Y313" s="6"/>
      <c r="Z313" s="6"/>
      <c r="AA313" s="6"/>
      <c r="AB313" s="6"/>
      <c r="AC313" s="6"/>
      <c r="AD313" s="6"/>
      <c r="AE313" s="6"/>
      <c r="AF313" s="7">
        <v>0.5</v>
      </c>
      <c r="AG313" s="7">
        <f t="shared" ref="AG313:AH313" si="384">IF(H313="US",1,0)</f>
        <v>0</v>
      </c>
      <c r="AH313" s="7">
        <f t="shared" si="384"/>
        <v>0</v>
      </c>
      <c r="AI313" s="7">
        <f t="shared" si="375"/>
        <v>0</v>
      </c>
      <c r="AJ313" s="7" t="str">
        <f t="shared" si="376"/>
        <v>3</v>
      </c>
      <c r="AK313" s="7" t="str">
        <f t="shared" si="377"/>
        <v>0</v>
      </c>
      <c r="AL313" s="7">
        <v>3</v>
      </c>
      <c r="AM313" s="7" t="str">
        <f t="shared" si="378"/>
        <v>0</v>
      </c>
      <c r="AN313" s="7" t="str">
        <f t="shared" si="379"/>
        <v>0</v>
      </c>
      <c r="AO313" s="7" t="str">
        <f t="shared" si="380"/>
        <v>0</v>
      </c>
      <c r="AP313" s="7">
        <f t="shared" si="381"/>
        <v>2</v>
      </c>
      <c r="AQ313" s="7">
        <f t="shared" si="382"/>
        <v>8</v>
      </c>
      <c r="AR313" s="10">
        <f t="shared" si="383"/>
        <v>0</v>
      </c>
      <c r="AS313" s="10"/>
      <c r="AT313" s="152"/>
      <c r="AU313" s="80" t="s">
        <v>1038</v>
      </c>
    </row>
    <row r="314" spans="1:48" ht="15" customHeight="1">
      <c r="A314" s="6" t="s">
        <v>559</v>
      </c>
      <c r="B314" s="6" t="s">
        <v>131</v>
      </c>
      <c r="C314" s="6" t="s">
        <v>1186</v>
      </c>
      <c r="D314" s="6"/>
      <c r="E314" s="6"/>
      <c r="F314" s="9">
        <v>0.34</v>
      </c>
      <c r="G314" s="23" t="s">
        <v>702</v>
      </c>
      <c r="H314" s="6" t="s">
        <v>525</v>
      </c>
      <c r="I314" s="6" t="s">
        <v>525</v>
      </c>
      <c r="J314" s="6"/>
      <c r="K314" s="6"/>
      <c r="L314" s="6"/>
      <c r="M314" s="6"/>
      <c r="N314" s="6"/>
      <c r="O314" s="6"/>
      <c r="P314" s="6"/>
      <c r="Q314" s="6"/>
      <c r="R314" s="6"/>
      <c r="S314" s="6"/>
      <c r="T314" s="6"/>
      <c r="U314" s="6"/>
      <c r="V314" s="6"/>
      <c r="W314" s="6"/>
      <c r="X314" s="6"/>
      <c r="Y314" s="6"/>
      <c r="Z314" s="6"/>
      <c r="AA314" s="6"/>
      <c r="AB314" s="6"/>
      <c r="AC314" s="6"/>
      <c r="AD314" s="6"/>
      <c r="AE314" s="6"/>
      <c r="AF314" s="7">
        <v>0.5</v>
      </c>
      <c r="AG314" s="7">
        <f t="shared" ref="AG314:AH314" si="385">IF(H314="US",1,0)</f>
        <v>1</v>
      </c>
      <c r="AH314" s="7">
        <f t="shared" si="385"/>
        <v>1</v>
      </c>
      <c r="AI314" s="7">
        <f t="shared" si="375"/>
        <v>0</v>
      </c>
      <c r="AJ314" s="7" t="str">
        <f t="shared" si="376"/>
        <v>3</v>
      </c>
      <c r="AK314" s="7" t="str">
        <f t="shared" si="377"/>
        <v>0</v>
      </c>
      <c r="AL314" s="7" t="str">
        <f>IF(AF314=0,"1",IF(AF314=0.5,"3","6"))</f>
        <v>3</v>
      </c>
      <c r="AM314" s="7" t="str">
        <f t="shared" si="378"/>
        <v>7</v>
      </c>
      <c r="AN314" s="7" t="str">
        <f t="shared" si="379"/>
        <v>0</v>
      </c>
      <c r="AO314" s="7" t="str">
        <f t="shared" si="380"/>
        <v>14</v>
      </c>
      <c r="AP314" s="7">
        <f t="shared" si="381"/>
        <v>17</v>
      </c>
      <c r="AQ314" s="7">
        <f t="shared" si="382"/>
        <v>44</v>
      </c>
      <c r="AR314" s="10">
        <f t="shared" si="383"/>
        <v>0</v>
      </c>
      <c r="AS314" s="10"/>
      <c r="AT314" s="152"/>
      <c r="AU314" t="s">
        <v>1813</v>
      </c>
    </row>
    <row r="315" spans="1:48" ht="15" customHeight="1">
      <c r="A315" s="18" t="s">
        <v>559</v>
      </c>
      <c r="B315" s="18" t="s">
        <v>131</v>
      </c>
      <c r="C315" s="18" t="s">
        <v>1990</v>
      </c>
      <c r="D315" s="18" t="s">
        <v>1991</v>
      </c>
      <c r="E315" s="18"/>
      <c r="F315" s="17"/>
      <c r="G315" s="23"/>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7"/>
      <c r="AG315" s="7"/>
      <c r="AH315" s="7"/>
      <c r="AI315" s="7"/>
      <c r="AJ315" s="7"/>
      <c r="AK315" s="7"/>
      <c r="AL315" s="8"/>
      <c r="AM315" s="8"/>
      <c r="AN315" s="7"/>
      <c r="AO315" s="7"/>
      <c r="AP315" s="7"/>
      <c r="AQ315" s="7"/>
      <c r="AR315" s="7"/>
      <c r="AS315" s="7"/>
      <c r="AT315" s="152"/>
      <c r="AU315" s="80" t="s">
        <v>1038</v>
      </c>
    </row>
    <row r="316" spans="1:48" ht="15" customHeight="1">
      <c r="A316" s="18" t="s">
        <v>559</v>
      </c>
      <c r="B316" s="18" t="s">
        <v>131</v>
      </c>
      <c r="C316" s="18" t="s">
        <v>1990</v>
      </c>
      <c r="D316" s="18" t="s">
        <v>1992</v>
      </c>
      <c r="E316" s="18"/>
      <c r="F316" s="17"/>
      <c r="G316" s="23"/>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7"/>
      <c r="AG316" s="7"/>
      <c r="AH316" s="7"/>
      <c r="AI316" s="7"/>
      <c r="AJ316" s="7"/>
      <c r="AK316" s="7"/>
      <c r="AL316" s="8"/>
      <c r="AM316" s="8"/>
      <c r="AN316" s="7"/>
      <c r="AO316" s="7"/>
      <c r="AP316" s="7"/>
      <c r="AQ316" s="7"/>
      <c r="AR316" s="7"/>
      <c r="AS316" s="7"/>
      <c r="AT316" s="152"/>
      <c r="AU316" s="80" t="s">
        <v>1038</v>
      </c>
    </row>
    <row r="317" spans="1:48" ht="15" customHeight="1">
      <c r="A317" s="18" t="s">
        <v>559</v>
      </c>
      <c r="B317" s="18" t="s">
        <v>131</v>
      </c>
      <c r="C317" s="18" t="s">
        <v>1990</v>
      </c>
      <c r="D317" s="18" t="s">
        <v>1993</v>
      </c>
      <c r="E317" s="18"/>
      <c r="F317" s="17"/>
      <c r="G317" s="23"/>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7"/>
      <c r="AG317" s="7"/>
      <c r="AH317" s="7"/>
      <c r="AI317" s="7"/>
      <c r="AJ317" s="7"/>
      <c r="AK317" s="7"/>
      <c r="AL317" s="8"/>
      <c r="AM317" s="8"/>
      <c r="AN317" s="7"/>
      <c r="AO317" s="7"/>
      <c r="AP317" s="7"/>
      <c r="AQ317" s="7"/>
      <c r="AR317" s="7"/>
      <c r="AS317" s="7"/>
      <c r="AT317" s="152"/>
      <c r="AU317" s="80" t="s">
        <v>1038</v>
      </c>
    </row>
    <row r="318" spans="1:48" ht="15" customHeight="1">
      <c r="A318" s="18" t="s">
        <v>559</v>
      </c>
      <c r="B318" s="18" t="s">
        <v>131</v>
      </c>
      <c r="C318" s="18" t="s">
        <v>1990</v>
      </c>
      <c r="D318" s="18" t="s">
        <v>1994</v>
      </c>
      <c r="E318" s="18"/>
      <c r="F318" s="17">
        <v>0.56999999999999995</v>
      </c>
      <c r="G318" s="23" t="s">
        <v>525</v>
      </c>
      <c r="H318" s="6" t="s">
        <v>1995</v>
      </c>
      <c r="I318" s="6" t="s">
        <v>525</v>
      </c>
      <c r="J318" s="6"/>
      <c r="K318" s="6"/>
      <c r="L318" s="6"/>
      <c r="M318" s="6"/>
      <c r="N318" s="6"/>
      <c r="O318" s="6"/>
      <c r="P318" s="6"/>
      <c r="Q318" s="6"/>
      <c r="R318" s="6"/>
      <c r="S318" s="6"/>
      <c r="T318" s="6"/>
      <c r="U318" s="6"/>
      <c r="V318" s="6"/>
      <c r="W318" s="6"/>
      <c r="X318" s="6"/>
      <c r="Y318" s="6"/>
      <c r="Z318" s="6"/>
      <c r="AA318" s="6"/>
      <c r="AB318" s="6"/>
      <c r="AC318" s="6"/>
      <c r="AD318" s="6"/>
      <c r="AE318" s="6"/>
      <c r="AF318" s="7">
        <v>0.5</v>
      </c>
      <c r="AG318" s="7">
        <f t="shared" ref="AG318:AH318" si="386">IF(H318="US",1,0)</f>
        <v>0</v>
      </c>
      <c r="AH318" s="7">
        <f t="shared" si="386"/>
        <v>1</v>
      </c>
      <c r="AI318" s="7">
        <f t="shared" ref="AI318:AI324" si="387">IF(G318="US",1,0)</f>
        <v>1</v>
      </c>
      <c r="AJ318" s="7" t="str">
        <f t="shared" ref="AJ318:AJ324" si="388">IF(AF318=0,"0",IF(AF318=0.5,"3","6"))</f>
        <v>3</v>
      </c>
      <c r="AK318" s="7" t="str">
        <f t="shared" ref="AK318:AK324" si="389">IF(AI318=1,"6","0")</f>
        <v>6</v>
      </c>
      <c r="AL318" s="7" t="str">
        <f t="shared" ref="AL318:AL319" si="390">IF(AF318=0,"1",IF(AF318=0.5,"3","6"))</f>
        <v>3</v>
      </c>
      <c r="AM318" s="7" t="str">
        <f t="shared" ref="AM318:AM324" si="391">IF(AH318=1,"7","0")</f>
        <v>7</v>
      </c>
      <c r="AN318" s="7" t="str">
        <f t="shared" ref="AN318:AN324" si="392">IF(AI318=1,"11","0")</f>
        <v>11</v>
      </c>
      <c r="AO318" s="7" t="str">
        <f t="shared" ref="AO318:AO324" si="393">IF(AG318=1,"14","0")</f>
        <v>0</v>
      </c>
      <c r="AP318" s="7">
        <f t="shared" ref="AP318:AP324" si="394">(0.5*F318)*100</f>
        <v>28.499999999999996</v>
      </c>
      <c r="AQ318" s="7">
        <f t="shared" ref="AQ318:AQ324" si="395">SUM(AJ318+AK318+AL318+AM318+AN318+AO318+AP318)</f>
        <v>58.5</v>
      </c>
      <c r="AR318" s="10">
        <f>IF(AQ318&lt;AQ315,AR315+1,AR315)</f>
        <v>0</v>
      </c>
      <c r="AS318" s="10"/>
      <c r="AT318" s="152"/>
      <c r="AU318" s="80" t="s">
        <v>1038</v>
      </c>
      <c r="AV318" t="s">
        <v>1996</v>
      </c>
    </row>
    <row r="319" spans="1:48" ht="15" customHeight="1">
      <c r="A319" s="28" t="s">
        <v>559</v>
      </c>
      <c r="B319" s="28" t="s">
        <v>131</v>
      </c>
      <c r="C319" s="28" t="s">
        <v>1990</v>
      </c>
      <c r="D319" s="28" t="s">
        <v>1997</v>
      </c>
      <c r="E319" s="28"/>
      <c r="F319" s="81">
        <v>0.56999999999999995</v>
      </c>
      <c r="G319" s="23" t="s">
        <v>525</v>
      </c>
      <c r="H319" s="6" t="s">
        <v>1995</v>
      </c>
      <c r="I319" s="6" t="s">
        <v>525</v>
      </c>
      <c r="J319" s="6"/>
      <c r="K319" s="6"/>
      <c r="L319" s="6"/>
      <c r="M319" s="6"/>
      <c r="N319" s="6"/>
      <c r="O319" s="6"/>
      <c r="P319" s="6"/>
      <c r="Q319" s="6"/>
      <c r="R319" s="6"/>
      <c r="S319" s="6"/>
      <c r="T319" s="6"/>
      <c r="U319" s="6"/>
      <c r="V319" s="6"/>
      <c r="W319" s="6"/>
      <c r="X319" s="6"/>
      <c r="Y319" s="6"/>
      <c r="Z319" s="6"/>
      <c r="AA319" s="6"/>
      <c r="AB319" s="6"/>
      <c r="AC319" s="6"/>
      <c r="AD319" s="6"/>
      <c r="AE319" s="6"/>
      <c r="AF319" s="7">
        <v>0.5</v>
      </c>
      <c r="AG319" s="7">
        <f t="shared" ref="AG319:AH319" si="396">IF(H319="US",1,0)</f>
        <v>0</v>
      </c>
      <c r="AH319" s="7">
        <f t="shared" si="396"/>
        <v>1</v>
      </c>
      <c r="AI319" s="7">
        <f t="shared" si="387"/>
        <v>1</v>
      </c>
      <c r="AJ319" s="7" t="str">
        <f t="shared" si="388"/>
        <v>3</v>
      </c>
      <c r="AK319" s="7" t="str">
        <f t="shared" si="389"/>
        <v>6</v>
      </c>
      <c r="AL319" s="7" t="str">
        <f t="shared" si="390"/>
        <v>3</v>
      </c>
      <c r="AM319" s="7" t="str">
        <f t="shared" si="391"/>
        <v>7</v>
      </c>
      <c r="AN319" s="7" t="str">
        <f t="shared" si="392"/>
        <v>11</v>
      </c>
      <c r="AO319" s="7" t="str">
        <f t="shared" si="393"/>
        <v>0</v>
      </c>
      <c r="AP319" s="7">
        <f t="shared" si="394"/>
        <v>28.499999999999996</v>
      </c>
      <c r="AQ319" s="7">
        <f t="shared" si="395"/>
        <v>58.5</v>
      </c>
      <c r="AR319" s="10">
        <f>IF(AQ319&lt;AQ318,AR318+1,AR318)</f>
        <v>0</v>
      </c>
      <c r="AS319" s="10"/>
      <c r="AT319" s="152"/>
      <c r="AU319" s="82" t="s">
        <v>1757</v>
      </c>
    </row>
    <row r="320" spans="1:48" ht="15" customHeight="1">
      <c r="A320" s="28" t="s">
        <v>559</v>
      </c>
      <c r="B320" s="28" t="s">
        <v>131</v>
      </c>
      <c r="C320" s="28" t="s">
        <v>1990</v>
      </c>
      <c r="D320" s="28" t="s">
        <v>1998</v>
      </c>
      <c r="E320" s="28"/>
      <c r="F320" s="81">
        <v>0.56999999999999995</v>
      </c>
      <c r="G320" s="23" t="s">
        <v>525</v>
      </c>
      <c r="H320" s="6" t="s">
        <v>1995</v>
      </c>
      <c r="I320" s="6" t="s">
        <v>446</v>
      </c>
      <c r="J320" s="6"/>
      <c r="K320" s="6"/>
      <c r="L320" s="6"/>
      <c r="M320" s="6"/>
      <c r="N320" s="6"/>
      <c r="O320" s="6"/>
      <c r="P320" s="6"/>
      <c r="Q320" s="6"/>
      <c r="R320" s="6"/>
      <c r="S320" s="6"/>
      <c r="T320" s="6"/>
      <c r="U320" s="6"/>
      <c r="V320" s="6"/>
      <c r="W320" s="6"/>
      <c r="X320" s="6"/>
      <c r="Y320" s="6"/>
      <c r="Z320" s="6"/>
      <c r="AA320" s="6"/>
      <c r="AB320" s="6"/>
      <c r="AC320" s="6"/>
      <c r="AD320" s="6"/>
      <c r="AE320" s="6"/>
      <c r="AF320" s="7">
        <v>0.5</v>
      </c>
      <c r="AG320" s="7">
        <f t="shared" ref="AG320:AH320" si="397">IF(H320="US",1,0)</f>
        <v>0</v>
      </c>
      <c r="AH320" s="7">
        <f t="shared" si="397"/>
        <v>0</v>
      </c>
      <c r="AI320" s="7">
        <f t="shared" si="387"/>
        <v>1</v>
      </c>
      <c r="AJ320" s="7" t="str">
        <f t="shared" si="388"/>
        <v>3</v>
      </c>
      <c r="AK320" s="7" t="str">
        <f t="shared" si="389"/>
        <v>6</v>
      </c>
      <c r="AL320" s="7">
        <v>3</v>
      </c>
      <c r="AM320" s="7" t="str">
        <f t="shared" si="391"/>
        <v>0</v>
      </c>
      <c r="AN320" s="7" t="str">
        <f t="shared" si="392"/>
        <v>11</v>
      </c>
      <c r="AO320" s="7" t="str">
        <f t="shared" si="393"/>
        <v>0</v>
      </c>
      <c r="AP320" s="7">
        <f t="shared" si="394"/>
        <v>28.499999999999996</v>
      </c>
      <c r="AQ320" s="7">
        <f t="shared" si="395"/>
        <v>51.5</v>
      </c>
      <c r="AR320" s="10">
        <f>IF(AQ320&lt;AQ316,AR316+1,AR316)</f>
        <v>0</v>
      </c>
      <c r="AS320" s="10"/>
      <c r="AT320" s="152"/>
      <c r="AU320" s="82" t="s">
        <v>1757</v>
      </c>
    </row>
    <row r="321" spans="1:48" ht="15" customHeight="1">
      <c r="A321" s="18" t="s">
        <v>559</v>
      </c>
      <c r="B321" s="18" t="s">
        <v>131</v>
      </c>
      <c r="C321" s="18" t="s">
        <v>1990</v>
      </c>
      <c r="D321" s="18" t="s">
        <v>1999</v>
      </c>
      <c r="E321" s="18"/>
      <c r="F321" s="17">
        <v>0.56999999999999995</v>
      </c>
      <c r="G321" s="23" t="s">
        <v>525</v>
      </c>
      <c r="H321" s="6" t="s">
        <v>1995</v>
      </c>
      <c r="I321" s="6" t="s">
        <v>525</v>
      </c>
      <c r="J321" s="6"/>
      <c r="K321" s="6"/>
      <c r="L321" s="6"/>
      <c r="M321" s="6"/>
      <c r="N321" s="6"/>
      <c r="O321" s="6"/>
      <c r="P321" s="6"/>
      <c r="Q321" s="6"/>
      <c r="R321" s="6"/>
      <c r="S321" s="6"/>
      <c r="T321" s="6"/>
      <c r="U321" s="6"/>
      <c r="V321" s="6"/>
      <c r="W321" s="6"/>
      <c r="X321" s="6"/>
      <c r="Y321" s="6"/>
      <c r="Z321" s="6"/>
      <c r="AA321" s="6"/>
      <c r="AB321" s="6"/>
      <c r="AC321" s="6"/>
      <c r="AD321" s="6"/>
      <c r="AE321" s="6"/>
      <c r="AF321" s="7">
        <v>0.5</v>
      </c>
      <c r="AG321" s="7">
        <f t="shared" ref="AG321:AH321" si="398">IF(H321="US",1,0)</f>
        <v>0</v>
      </c>
      <c r="AH321" s="7">
        <f t="shared" si="398"/>
        <v>1</v>
      </c>
      <c r="AI321" s="7">
        <f t="shared" si="387"/>
        <v>1</v>
      </c>
      <c r="AJ321" s="7" t="str">
        <f t="shared" si="388"/>
        <v>3</v>
      </c>
      <c r="AK321" s="7" t="str">
        <f t="shared" si="389"/>
        <v>6</v>
      </c>
      <c r="AL321" s="7">
        <v>3</v>
      </c>
      <c r="AM321" s="7" t="str">
        <f t="shared" si="391"/>
        <v>7</v>
      </c>
      <c r="AN321" s="7" t="str">
        <f t="shared" si="392"/>
        <v>11</v>
      </c>
      <c r="AO321" s="7" t="str">
        <f t="shared" si="393"/>
        <v>0</v>
      </c>
      <c r="AP321" s="7">
        <f t="shared" si="394"/>
        <v>28.499999999999996</v>
      </c>
      <c r="AQ321" s="7">
        <f t="shared" si="395"/>
        <v>58.5</v>
      </c>
      <c r="AR321" s="10">
        <f t="shared" ref="AR321:AR324" si="399">IF(AQ321&lt;AQ320,AR320+1,AR320)</f>
        <v>0</v>
      </c>
      <c r="AS321" s="10"/>
      <c r="AT321" s="152"/>
      <c r="AU321" s="80" t="s">
        <v>1038</v>
      </c>
    </row>
    <row r="322" spans="1:48" ht="15" customHeight="1">
      <c r="A322" s="18" t="s">
        <v>559</v>
      </c>
      <c r="B322" s="18" t="s">
        <v>131</v>
      </c>
      <c r="C322" s="18" t="s">
        <v>1990</v>
      </c>
      <c r="D322" s="18" t="s">
        <v>2000</v>
      </c>
      <c r="E322" s="18"/>
      <c r="F322" s="17">
        <v>0.56999999999999995</v>
      </c>
      <c r="G322" s="23" t="s">
        <v>525</v>
      </c>
      <c r="H322" s="6" t="s">
        <v>1995</v>
      </c>
      <c r="I322" s="6" t="s">
        <v>525</v>
      </c>
      <c r="J322" s="6"/>
      <c r="K322" s="6"/>
      <c r="L322" s="6"/>
      <c r="M322" s="6"/>
      <c r="N322" s="6"/>
      <c r="O322" s="6"/>
      <c r="P322" s="6"/>
      <c r="Q322" s="6"/>
      <c r="R322" s="6"/>
      <c r="S322" s="6"/>
      <c r="T322" s="6"/>
      <c r="U322" s="6"/>
      <c r="V322" s="6"/>
      <c r="W322" s="6"/>
      <c r="X322" s="6"/>
      <c r="Y322" s="6"/>
      <c r="Z322" s="6"/>
      <c r="AA322" s="6"/>
      <c r="AB322" s="6"/>
      <c r="AC322" s="6"/>
      <c r="AD322" s="6"/>
      <c r="AE322" s="6"/>
      <c r="AF322" s="7">
        <v>0.5</v>
      </c>
      <c r="AG322" s="7">
        <f t="shared" ref="AG322:AH322" si="400">IF(H322="US",1,0)</f>
        <v>0</v>
      </c>
      <c r="AH322" s="7">
        <f t="shared" si="400"/>
        <v>1</v>
      </c>
      <c r="AI322" s="7">
        <f t="shared" si="387"/>
        <v>1</v>
      </c>
      <c r="AJ322" s="7" t="str">
        <f t="shared" si="388"/>
        <v>3</v>
      </c>
      <c r="AK322" s="7" t="str">
        <f t="shared" si="389"/>
        <v>6</v>
      </c>
      <c r="AL322" s="7" t="str">
        <f t="shared" ref="AL322:AL323" si="401">IF(AF322=0,"1",IF(AF322=0.5,"3","6"))</f>
        <v>3</v>
      </c>
      <c r="AM322" s="7" t="str">
        <f t="shared" si="391"/>
        <v>7</v>
      </c>
      <c r="AN322" s="7" t="str">
        <f t="shared" si="392"/>
        <v>11</v>
      </c>
      <c r="AO322" s="7" t="str">
        <f t="shared" si="393"/>
        <v>0</v>
      </c>
      <c r="AP322" s="7">
        <f t="shared" si="394"/>
        <v>28.499999999999996</v>
      </c>
      <c r="AQ322" s="7">
        <f t="shared" si="395"/>
        <v>58.5</v>
      </c>
      <c r="AR322" s="10">
        <f t="shared" si="399"/>
        <v>0</v>
      </c>
      <c r="AS322" s="10"/>
      <c r="AT322" s="152"/>
      <c r="AU322" s="80" t="s">
        <v>1038</v>
      </c>
    </row>
    <row r="323" spans="1:48" ht="15" customHeight="1">
      <c r="A323" s="28" t="s">
        <v>559</v>
      </c>
      <c r="B323" s="28" t="s">
        <v>131</v>
      </c>
      <c r="C323" s="28" t="s">
        <v>1990</v>
      </c>
      <c r="D323" s="28" t="s">
        <v>2001</v>
      </c>
      <c r="E323" s="28"/>
      <c r="F323" s="81">
        <v>0.56999999999999995</v>
      </c>
      <c r="G323" s="23" t="s">
        <v>525</v>
      </c>
      <c r="H323" s="6" t="s">
        <v>1995</v>
      </c>
      <c r="I323" s="6" t="s">
        <v>525</v>
      </c>
      <c r="J323" s="6"/>
      <c r="K323" s="6"/>
      <c r="L323" s="6"/>
      <c r="M323" s="6"/>
      <c r="N323" s="6"/>
      <c r="O323" s="6"/>
      <c r="P323" s="6"/>
      <c r="Q323" s="6"/>
      <c r="R323" s="6"/>
      <c r="S323" s="6"/>
      <c r="T323" s="6"/>
      <c r="U323" s="6"/>
      <c r="V323" s="6"/>
      <c r="W323" s="6"/>
      <c r="X323" s="6"/>
      <c r="Y323" s="6"/>
      <c r="Z323" s="6"/>
      <c r="AA323" s="6"/>
      <c r="AB323" s="6"/>
      <c r="AC323" s="6"/>
      <c r="AD323" s="6"/>
      <c r="AE323" s="6"/>
      <c r="AF323" s="7">
        <v>0.5</v>
      </c>
      <c r="AG323" s="7">
        <f t="shared" ref="AG323:AH323" si="402">IF(H323="US",1,0)</f>
        <v>0</v>
      </c>
      <c r="AH323" s="7">
        <f t="shared" si="402"/>
        <v>1</v>
      </c>
      <c r="AI323" s="7">
        <f t="shared" si="387"/>
        <v>1</v>
      </c>
      <c r="AJ323" s="7" t="str">
        <f t="shared" si="388"/>
        <v>3</v>
      </c>
      <c r="AK323" s="7" t="str">
        <f t="shared" si="389"/>
        <v>6</v>
      </c>
      <c r="AL323" s="7" t="str">
        <f t="shared" si="401"/>
        <v>3</v>
      </c>
      <c r="AM323" s="7" t="str">
        <f t="shared" si="391"/>
        <v>7</v>
      </c>
      <c r="AN323" s="7" t="str">
        <f t="shared" si="392"/>
        <v>11</v>
      </c>
      <c r="AO323" s="7" t="str">
        <f t="shared" si="393"/>
        <v>0</v>
      </c>
      <c r="AP323" s="7">
        <f t="shared" si="394"/>
        <v>28.499999999999996</v>
      </c>
      <c r="AQ323" s="7">
        <f t="shared" si="395"/>
        <v>58.5</v>
      </c>
      <c r="AR323" s="10">
        <f t="shared" si="399"/>
        <v>0</v>
      </c>
      <c r="AS323" s="10"/>
      <c r="AT323" s="152"/>
      <c r="AU323" s="82" t="s">
        <v>1757</v>
      </c>
    </row>
    <row r="324" spans="1:48" ht="15" customHeight="1">
      <c r="A324" s="18" t="s">
        <v>559</v>
      </c>
      <c r="B324" s="18" t="s">
        <v>131</v>
      </c>
      <c r="C324" s="18" t="s">
        <v>1990</v>
      </c>
      <c r="D324" s="18" t="s">
        <v>2002</v>
      </c>
      <c r="E324" s="18"/>
      <c r="F324" s="17">
        <v>0.56999999999999995</v>
      </c>
      <c r="G324" s="23" t="s">
        <v>525</v>
      </c>
      <c r="H324" s="6" t="s">
        <v>1995</v>
      </c>
      <c r="I324" s="6" t="s">
        <v>446</v>
      </c>
      <c r="J324" s="6"/>
      <c r="K324" s="6"/>
      <c r="L324" s="6"/>
      <c r="M324" s="6"/>
      <c r="N324" s="6"/>
      <c r="O324" s="6"/>
      <c r="P324" s="6"/>
      <c r="Q324" s="6"/>
      <c r="R324" s="6"/>
      <c r="S324" s="6"/>
      <c r="T324" s="6"/>
      <c r="U324" s="6"/>
      <c r="V324" s="6"/>
      <c r="W324" s="6"/>
      <c r="X324" s="6"/>
      <c r="Y324" s="6"/>
      <c r="Z324" s="6"/>
      <c r="AA324" s="6"/>
      <c r="AB324" s="6"/>
      <c r="AC324" s="6"/>
      <c r="AD324" s="6"/>
      <c r="AE324" s="6"/>
      <c r="AF324" s="7">
        <v>0.5</v>
      </c>
      <c r="AG324" s="7">
        <f t="shared" ref="AG324:AH324" si="403">IF(H324="US",1,0)</f>
        <v>0</v>
      </c>
      <c r="AH324" s="7">
        <f t="shared" si="403"/>
        <v>0</v>
      </c>
      <c r="AI324" s="7">
        <f t="shared" si="387"/>
        <v>1</v>
      </c>
      <c r="AJ324" s="7" t="str">
        <f t="shared" si="388"/>
        <v>3</v>
      </c>
      <c r="AK324" s="7" t="str">
        <f t="shared" si="389"/>
        <v>6</v>
      </c>
      <c r="AL324" s="7">
        <v>3</v>
      </c>
      <c r="AM324" s="7" t="str">
        <f t="shared" si="391"/>
        <v>0</v>
      </c>
      <c r="AN324" s="7" t="str">
        <f t="shared" si="392"/>
        <v>11</v>
      </c>
      <c r="AO324" s="7" t="str">
        <f t="shared" si="393"/>
        <v>0</v>
      </c>
      <c r="AP324" s="7">
        <f t="shared" si="394"/>
        <v>28.499999999999996</v>
      </c>
      <c r="AQ324" s="7">
        <f t="shared" si="395"/>
        <v>51.5</v>
      </c>
      <c r="AR324" s="10">
        <f t="shared" si="399"/>
        <v>1</v>
      </c>
      <c r="AS324" s="10"/>
      <c r="AT324" s="152"/>
      <c r="AU324" s="80" t="s">
        <v>1038</v>
      </c>
    </row>
    <row r="325" spans="1:48" ht="15" customHeight="1">
      <c r="A325" s="18" t="s">
        <v>559</v>
      </c>
      <c r="B325" s="18" t="s">
        <v>131</v>
      </c>
      <c r="C325" s="18" t="s">
        <v>1990</v>
      </c>
      <c r="D325" s="18" t="s">
        <v>2003</v>
      </c>
      <c r="E325" s="18"/>
      <c r="F325" s="17"/>
      <c r="G325" s="23"/>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7"/>
      <c r="AG325" s="7"/>
      <c r="AH325" s="7"/>
      <c r="AI325" s="7"/>
      <c r="AJ325" s="7"/>
      <c r="AK325" s="7"/>
      <c r="AL325" s="8"/>
      <c r="AM325" s="8"/>
      <c r="AN325" s="7"/>
      <c r="AO325" s="7"/>
      <c r="AP325" s="7"/>
      <c r="AQ325" s="7"/>
      <c r="AR325" s="7"/>
      <c r="AS325" s="7"/>
      <c r="AT325" s="152"/>
      <c r="AU325" s="80" t="s">
        <v>1038</v>
      </c>
    </row>
    <row r="326" spans="1:48" ht="15" customHeight="1">
      <c r="A326" s="18" t="s">
        <v>559</v>
      </c>
      <c r="B326" s="18" t="s">
        <v>131</v>
      </c>
      <c r="C326" s="18" t="s">
        <v>2004</v>
      </c>
      <c r="D326" s="18" t="s">
        <v>2005</v>
      </c>
      <c r="E326" s="18"/>
      <c r="F326" s="17"/>
      <c r="G326" s="23"/>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7"/>
      <c r="AG326" s="7"/>
      <c r="AH326" s="7"/>
      <c r="AI326" s="7"/>
      <c r="AJ326" s="7"/>
      <c r="AK326" s="7"/>
      <c r="AL326" s="8"/>
      <c r="AM326" s="8"/>
      <c r="AN326" s="7"/>
      <c r="AO326" s="7"/>
      <c r="AP326" s="7"/>
      <c r="AQ326" s="7"/>
      <c r="AR326" s="7"/>
      <c r="AS326" s="7"/>
      <c r="AT326" s="152"/>
      <c r="AU326" s="80" t="s">
        <v>1038</v>
      </c>
      <c r="AV326" t="s">
        <v>1996</v>
      </c>
    </row>
    <row r="327" spans="1:48" ht="15" customHeight="1">
      <c r="A327" s="28" t="s">
        <v>559</v>
      </c>
      <c r="B327" s="28" t="s">
        <v>131</v>
      </c>
      <c r="C327" s="28" t="s">
        <v>2004</v>
      </c>
      <c r="D327" s="28" t="s">
        <v>2006</v>
      </c>
      <c r="E327" s="28"/>
      <c r="F327" s="81">
        <v>0.59</v>
      </c>
      <c r="G327" s="23" t="s">
        <v>525</v>
      </c>
      <c r="H327" s="6" t="s">
        <v>525</v>
      </c>
      <c r="I327" s="6" t="s">
        <v>525</v>
      </c>
      <c r="J327" s="6"/>
      <c r="K327" s="6"/>
      <c r="L327" s="6"/>
      <c r="M327" s="6"/>
      <c r="N327" s="6"/>
      <c r="O327" s="6"/>
      <c r="P327" s="6"/>
      <c r="Q327" s="6"/>
      <c r="R327" s="6"/>
      <c r="S327" s="6"/>
      <c r="T327" s="6"/>
      <c r="U327" s="6"/>
      <c r="V327" s="6"/>
      <c r="W327" s="6"/>
      <c r="X327" s="6"/>
      <c r="Y327" s="6"/>
      <c r="Z327" s="6"/>
      <c r="AA327" s="6"/>
      <c r="AB327" s="6"/>
      <c r="AC327" s="6"/>
      <c r="AD327" s="6"/>
      <c r="AE327" s="6"/>
      <c r="AF327" s="7">
        <v>0.5</v>
      </c>
      <c r="AG327" s="7">
        <f t="shared" ref="AG327:AH327" si="404">IF(H327="US",1,0)</f>
        <v>1</v>
      </c>
      <c r="AH327" s="7">
        <f t="shared" si="404"/>
        <v>1</v>
      </c>
      <c r="AI327" s="7">
        <f>IF(G327="US",1,0)</f>
        <v>1</v>
      </c>
      <c r="AJ327" s="7" t="str">
        <f>IF(AF327=0,"0",IF(AF327=0.5,"3","6"))</f>
        <v>3</v>
      </c>
      <c r="AK327" s="7" t="str">
        <f>IF(AI327=1,"6","0")</f>
        <v>6</v>
      </c>
      <c r="AL327" s="7" t="str">
        <f>IF(AF327=0,"1",IF(AF327=0.5,"3","6"))</f>
        <v>3</v>
      </c>
      <c r="AM327" s="7" t="str">
        <f>IF(AH327=1,"7","0")</f>
        <v>7</v>
      </c>
      <c r="AN327" s="7" t="str">
        <f>IF(AI327=1,"11","0")</f>
        <v>11</v>
      </c>
      <c r="AO327" s="7" t="str">
        <f>IF(AG327=1,"14","0")</f>
        <v>14</v>
      </c>
      <c r="AP327" s="7">
        <f>(0.5*F327)*100</f>
        <v>29.5</v>
      </c>
      <c r="AQ327" s="7">
        <f>SUM(AJ327+AK327+AL327+AM327+AN327+AO327+AP327)</f>
        <v>73.5</v>
      </c>
      <c r="AR327" s="10">
        <f>IF(AQ327&lt;AQ326,AR326+1,AR326)</f>
        <v>0</v>
      </c>
      <c r="AS327" s="10"/>
      <c r="AT327" s="152"/>
      <c r="AU327" s="82" t="s">
        <v>1757</v>
      </c>
      <c r="AV327" t="s">
        <v>1996</v>
      </c>
    </row>
    <row r="328" spans="1:48" ht="15" customHeight="1">
      <c r="A328" s="18" t="s">
        <v>559</v>
      </c>
      <c r="B328" s="18" t="s">
        <v>131</v>
      </c>
      <c r="C328" s="18" t="s">
        <v>2004</v>
      </c>
      <c r="D328" s="18" t="s">
        <v>2007</v>
      </c>
      <c r="E328" s="18"/>
      <c r="F328" s="17"/>
      <c r="G328" s="23"/>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7"/>
      <c r="AG328" s="7"/>
      <c r="AH328" s="7"/>
      <c r="AI328" s="7"/>
      <c r="AJ328" s="7"/>
      <c r="AK328" s="7"/>
      <c r="AL328" s="7"/>
      <c r="AM328" s="7"/>
      <c r="AN328" s="7"/>
      <c r="AO328" s="7"/>
      <c r="AP328" s="7"/>
      <c r="AQ328" s="7"/>
      <c r="AR328" s="10"/>
      <c r="AS328" s="10"/>
      <c r="AT328" s="152"/>
      <c r="AU328" s="80" t="s">
        <v>1038</v>
      </c>
    </row>
    <row r="329" spans="1:48" ht="15" customHeight="1">
      <c r="A329" s="18" t="s">
        <v>559</v>
      </c>
      <c r="B329" s="18" t="s">
        <v>131</v>
      </c>
      <c r="C329" s="18" t="s">
        <v>2004</v>
      </c>
      <c r="D329" s="18" t="s">
        <v>1991</v>
      </c>
      <c r="E329" s="18"/>
      <c r="F329" s="17"/>
      <c r="G329" s="23"/>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7"/>
      <c r="AG329" s="7"/>
      <c r="AH329" s="7"/>
      <c r="AI329" s="7"/>
      <c r="AJ329" s="7"/>
      <c r="AK329" s="7"/>
      <c r="AL329" s="7"/>
      <c r="AM329" s="7"/>
      <c r="AN329" s="7"/>
      <c r="AO329" s="7"/>
      <c r="AP329" s="7"/>
      <c r="AQ329" s="7"/>
      <c r="AR329" s="10"/>
      <c r="AS329" s="10"/>
      <c r="AT329" s="152"/>
      <c r="AU329" s="80" t="s">
        <v>1038</v>
      </c>
    </row>
    <row r="330" spans="1:48" ht="15" customHeight="1">
      <c r="A330" s="18" t="s">
        <v>559</v>
      </c>
      <c r="B330" s="18" t="s">
        <v>131</v>
      </c>
      <c r="C330" s="18" t="s">
        <v>2004</v>
      </c>
      <c r="D330" s="18" t="s">
        <v>2008</v>
      </c>
      <c r="E330" s="18"/>
      <c r="F330" s="17"/>
      <c r="G330" s="23"/>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7"/>
      <c r="AG330" s="7"/>
      <c r="AH330" s="7"/>
      <c r="AI330" s="7"/>
      <c r="AJ330" s="7"/>
      <c r="AK330" s="7"/>
      <c r="AL330" s="7"/>
      <c r="AM330" s="7"/>
      <c r="AN330" s="7"/>
      <c r="AO330" s="7"/>
      <c r="AP330" s="7"/>
      <c r="AQ330" s="7"/>
      <c r="AR330" s="10"/>
      <c r="AS330" s="10"/>
      <c r="AT330" s="152"/>
      <c r="AU330" s="80" t="s">
        <v>1038</v>
      </c>
    </row>
    <row r="331" spans="1:48" ht="15" customHeight="1">
      <c r="A331" s="18" t="s">
        <v>559</v>
      </c>
      <c r="B331" s="18" t="s">
        <v>131</v>
      </c>
      <c r="C331" s="18" t="s">
        <v>2009</v>
      </c>
      <c r="D331" s="18" t="s">
        <v>1874</v>
      </c>
      <c r="E331" s="18"/>
      <c r="F331" s="17"/>
      <c r="G331" s="23"/>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7"/>
      <c r="AG331" s="7"/>
      <c r="AH331" s="7"/>
      <c r="AI331" s="7"/>
      <c r="AJ331" s="7"/>
      <c r="AK331" s="7"/>
      <c r="AL331" s="8"/>
      <c r="AM331" s="8"/>
      <c r="AN331" s="7"/>
      <c r="AO331" s="7"/>
      <c r="AP331" s="7"/>
      <c r="AQ331" s="7"/>
      <c r="AR331" s="7"/>
      <c r="AS331" s="7"/>
      <c r="AT331" s="152"/>
      <c r="AU331" s="80" t="s">
        <v>1038</v>
      </c>
    </row>
    <row r="332" spans="1:48" ht="15" customHeight="1">
      <c r="A332" s="18" t="s">
        <v>559</v>
      </c>
      <c r="B332" s="18" t="s">
        <v>131</v>
      </c>
      <c r="C332" s="18" t="s">
        <v>2009</v>
      </c>
      <c r="D332" s="18" t="s">
        <v>1992</v>
      </c>
      <c r="E332" s="18"/>
      <c r="F332" s="17"/>
      <c r="G332" s="23"/>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7"/>
      <c r="AG332" s="7"/>
      <c r="AH332" s="7"/>
      <c r="AI332" s="7"/>
      <c r="AJ332" s="7"/>
      <c r="AK332" s="7"/>
      <c r="AL332" s="8"/>
      <c r="AM332" s="8"/>
      <c r="AN332" s="7"/>
      <c r="AO332" s="7"/>
      <c r="AP332" s="7"/>
      <c r="AQ332" s="7"/>
      <c r="AR332" s="7"/>
      <c r="AS332" s="7"/>
      <c r="AT332" s="152"/>
      <c r="AU332" s="80" t="s">
        <v>1038</v>
      </c>
    </row>
    <row r="333" spans="1:48" ht="15" customHeight="1">
      <c r="A333" s="18" t="s">
        <v>559</v>
      </c>
      <c r="B333" s="18" t="s">
        <v>131</v>
      </c>
      <c r="C333" s="18" t="s">
        <v>2009</v>
      </c>
      <c r="D333" s="18" t="s">
        <v>2008</v>
      </c>
      <c r="E333" s="18"/>
      <c r="F333" s="17"/>
      <c r="G333" s="23"/>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7"/>
      <c r="AG333" s="7"/>
      <c r="AH333" s="7"/>
      <c r="AI333" s="7"/>
      <c r="AJ333" s="7"/>
      <c r="AK333" s="7"/>
      <c r="AL333" s="8"/>
      <c r="AM333" s="8"/>
      <c r="AN333" s="7"/>
      <c r="AO333" s="7"/>
      <c r="AP333" s="7"/>
      <c r="AQ333" s="7"/>
      <c r="AR333" s="7"/>
      <c r="AS333" s="7"/>
      <c r="AT333" s="152"/>
      <c r="AU333" s="80" t="s">
        <v>1038</v>
      </c>
    </row>
    <row r="334" spans="1:48" ht="15" customHeight="1">
      <c r="A334" s="18" t="s">
        <v>559</v>
      </c>
      <c r="B334" s="18" t="s">
        <v>131</v>
      </c>
      <c r="C334" s="18" t="s">
        <v>2009</v>
      </c>
      <c r="D334" s="18" t="s">
        <v>2010</v>
      </c>
      <c r="E334" s="18"/>
      <c r="F334" s="17"/>
      <c r="G334" s="23"/>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7"/>
      <c r="AG334" s="7"/>
      <c r="AH334" s="7"/>
      <c r="AI334" s="7"/>
      <c r="AJ334" s="7"/>
      <c r="AK334" s="7"/>
      <c r="AL334" s="8"/>
      <c r="AM334" s="8"/>
      <c r="AN334" s="7"/>
      <c r="AO334" s="7"/>
      <c r="AP334" s="7"/>
      <c r="AQ334" s="7"/>
      <c r="AR334" s="7"/>
      <c r="AS334" s="7"/>
      <c r="AT334" s="152"/>
      <c r="AU334" s="80" t="s">
        <v>1038</v>
      </c>
    </row>
    <row r="335" spans="1:48" ht="15" customHeight="1">
      <c r="A335" s="18" t="s">
        <v>559</v>
      </c>
      <c r="B335" s="18" t="s">
        <v>131</v>
      </c>
      <c r="C335" s="18" t="s">
        <v>2009</v>
      </c>
      <c r="D335" s="18" t="s">
        <v>2011</v>
      </c>
      <c r="E335" s="18"/>
      <c r="F335" s="17"/>
      <c r="G335" s="23"/>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7"/>
      <c r="AG335" s="7"/>
      <c r="AH335" s="7"/>
      <c r="AI335" s="7"/>
      <c r="AJ335" s="7"/>
      <c r="AK335" s="7"/>
      <c r="AL335" s="8"/>
      <c r="AM335" s="8"/>
      <c r="AN335" s="7"/>
      <c r="AO335" s="7"/>
      <c r="AP335" s="7"/>
      <c r="AQ335" s="7"/>
      <c r="AR335" s="7"/>
      <c r="AS335" s="7"/>
      <c r="AT335" s="152"/>
      <c r="AU335" s="80" t="s">
        <v>1038</v>
      </c>
    </row>
    <row r="336" spans="1:48" ht="15" customHeight="1">
      <c r="A336" s="18" t="s">
        <v>559</v>
      </c>
      <c r="B336" s="18" t="s">
        <v>131</v>
      </c>
      <c r="C336" s="18" t="s">
        <v>2009</v>
      </c>
      <c r="D336" s="18" t="s">
        <v>1991</v>
      </c>
      <c r="E336" s="18"/>
      <c r="F336" s="17"/>
      <c r="G336" s="23"/>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7"/>
      <c r="AG336" s="7"/>
      <c r="AH336" s="7"/>
      <c r="AI336" s="7"/>
      <c r="AJ336" s="7"/>
      <c r="AK336" s="7"/>
      <c r="AL336" s="8"/>
      <c r="AM336" s="8"/>
      <c r="AN336" s="7"/>
      <c r="AO336" s="7"/>
      <c r="AP336" s="7"/>
      <c r="AQ336" s="7"/>
      <c r="AR336" s="7"/>
      <c r="AS336" s="7"/>
      <c r="AT336" s="152"/>
      <c r="AU336" s="80" t="s">
        <v>1038</v>
      </c>
    </row>
    <row r="337" spans="1:47" ht="15" customHeight="1">
      <c r="A337" s="18" t="s">
        <v>559</v>
      </c>
      <c r="B337" s="18" t="s">
        <v>131</v>
      </c>
      <c r="C337" s="18" t="s">
        <v>2012</v>
      </c>
      <c r="D337" s="18" t="s">
        <v>1874</v>
      </c>
      <c r="E337" s="18"/>
      <c r="F337" s="17"/>
      <c r="G337" s="23"/>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7"/>
      <c r="AG337" s="7"/>
      <c r="AH337" s="7"/>
      <c r="AI337" s="7"/>
      <c r="AJ337" s="7"/>
      <c r="AK337" s="7"/>
      <c r="AL337" s="8"/>
      <c r="AM337" s="8"/>
      <c r="AN337" s="7"/>
      <c r="AO337" s="7"/>
      <c r="AP337" s="7"/>
      <c r="AQ337" s="7"/>
      <c r="AR337" s="7"/>
      <c r="AS337" s="7"/>
      <c r="AT337" s="152"/>
      <c r="AU337" s="80" t="s">
        <v>1038</v>
      </c>
    </row>
    <row r="338" spans="1:47" ht="15" customHeight="1">
      <c r="A338" s="18" t="s">
        <v>559</v>
      </c>
      <c r="B338" s="18" t="s">
        <v>131</v>
      </c>
      <c r="C338" s="18" t="s">
        <v>2012</v>
      </c>
      <c r="D338" s="18" t="s">
        <v>1992</v>
      </c>
      <c r="E338" s="18"/>
      <c r="F338" s="17"/>
      <c r="G338" s="23"/>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7"/>
      <c r="AG338" s="7"/>
      <c r="AH338" s="7"/>
      <c r="AI338" s="7"/>
      <c r="AJ338" s="7"/>
      <c r="AK338" s="7"/>
      <c r="AL338" s="8"/>
      <c r="AM338" s="8"/>
      <c r="AN338" s="7"/>
      <c r="AO338" s="7"/>
      <c r="AP338" s="7"/>
      <c r="AQ338" s="7"/>
      <c r="AR338" s="7"/>
      <c r="AS338" s="7"/>
      <c r="AT338" s="152"/>
      <c r="AU338" s="80" t="s">
        <v>1038</v>
      </c>
    </row>
    <row r="339" spans="1:47" ht="15" customHeight="1">
      <c r="A339" s="18" t="s">
        <v>559</v>
      </c>
      <c r="B339" s="18" t="s">
        <v>131</v>
      </c>
      <c r="C339" s="18" t="s">
        <v>2012</v>
      </c>
      <c r="D339" s="18" t="s">
        <v>2008</v>
      </c>
      <c r="E339" s="18"/>
      <c r="F339" s="17"/>
      <c r="G339" s="23"/>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7"/>
      <c r="AG339" s="7"/>
      <c r="AH339" s="7"/>
      <c r="AI339" s="7"/>
      <c r="AJ339" s="7"/>
      <c r="AK339" s="7"/>
      <c r="AL339" s="8"/>
      <c r="AM339" s="8"/>
      <c r="AN339" s="7"/>
      <c r="AO339" s="7"/>
      <c r="AP339" s="7"/>
      <c r="AQ339" s="7"/>
      <c r="AR339" s="7"/>
      <c r="AS339" s="7"/>
      <c r="AT339" s="152"/>
      <c r="AU339" s="80" t="s">
        <v>1038</v>
      </c>
    </row>
    <row r="340" spans="1:47" ht="15" customHeight="1">
      <c r="A340" s="18" t="s">
        <v>559</v>
      </c>
      <c r="B340" s="18" t="s">
        <v>131</v>
      </c>
      <c r="C340" s="18" t="s">
        <v>2012</v>
      </c>
      <c r="D340" s="18" t="s">
        <v>2011</v>
      </c>
      <c r="E340" s="18"/>
      <c r="F340" s="17"/>
      <c r="G340" s="23"/>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7"/>
      <c r="AG340" s="7"/>
      <c r="AH340" s="7"/>
      <c r="AI340" s="7"/>
      <c r="AJ340" s="7"/>
      <c r="AK340" s="7"/>
      <c r="AL340" s="8"/>
      <c r="AM340" s="8"/>
      <c r="AN340" s="7"/>
      <c r="AO340" s="7"/>
      <c r="AP340" s="7"/>
      <c r="AQ340" s="7"/>
      <c r="AR340" s="7"/>
      <c r="AS340" s="7"/>
      <c r="AT340" s="152"/>
      <c r="AU340" s="80" t="s">
        <v>1038</v>
      </c>
    </row>
    <row r="341" spans="1:47" ht="15" customHeight="1">
      <c r="A341" s="18" t="s">
        <v>559</v>
      </c>
      <c r="B341" s="18" t="s">
        <v>131</v>
      </c>
      <c r="C341" s="18" t="s">
        <v>2012</v>
      </c>
      <c r="D341" s="18" t="s">
        <v>1991</v>
      </c>
      <c r="E341" s="18"/>
      <c r="F341" s="17"/>
      <c r="G341" s="23"/>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7"/>
      <c r="AG341" s="7"/>
      <c r="AH341" s="7"/>
      <c r="AI341" s="7"/>
      <c r="AJ341" s="7"/>
      <c r="AK341" s="7"/>
      <c r="AL341" s="8"/>
      <c r="AM341" s="8"/>
      <c r="AN341" s="7"/>
      <c r="AO341" s="7"/>
      <c r="AP341" s="7"/>
      <c r="AQ341" s="7"/>
      <c r="AR341" s="7"/>
      <c r="AS341" s="7"/>
      <c r="AT341" s="152"/>
      <c r="AU341" s="80" t="s">
        <v>1038</v>
      </c>
    </row>
    <row r="342" spans="1:47" ht="15" customHeight="1">
      <c r="A342" s="18" t="s">
        <v>559</v>
      </c>
      <c r="B342" s="18" t="s">
        <v>131</v>
      </c>
      <c r="C342" s="18" t="s">
        <v>2013</v>
      </c>
      <c r="D342" s="18" t="s">
        <v>2014</v>
      </c>
      <c r="E342" s="18"/>
      <c r="F342" s="17"/>
      <c r="G342" s="23"/>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7"/>
      <c r="AG342" s="7"/>
      <c r="AH342" s="7"/>
      <c r="AI342" s="7"/>
      <c r="AJ342" s="7"/>
      <c r="AK342" s="7"/>
      <c r="AL342" s="8"/>
      <c r="AM342" s="8"/>
      <c r="AN342" s="7"/>
      <c r="AO342" s="7"/>
      <c r="AP342" s="7"/>
      <c r="AQ342" s="7"/>
      <c r="AR342" s="7"/>
      <c r="AS342" s="7"/>
      <c r="AT342" s="152"/>
      <c r="AU342" s="80" t="s">
        <v>1038</v>
      </c>
    </row>
    <row r="343" spans="1:47" ht="15" customHeight="1">
      <c r="A343" s="18" t="s">
        <v>559</v>
      </c>
      <c r="B343" s="18" t="s">
        <v>131</v>
      </c>
      <c r="C343" s="18" t="s">
        <v>2013</v>
      </c>
      <c r="D343" s="18" t="s">
        <v>2008</v>
      </c>
      <c r="E343" s="18"/>
      <c r="F343" s="17"/>
      <c r="G343" s="23"/>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7"/>
      <c r="AG343" s="7"/>
      <c r="AH343" s="7"/>
      <c r="AI343" s="7"/>
      <c r="AJ343" s="7"/>
      <c r="AK343" s="7"/>
      <c r="AL343" s="8"/>
      <c r="AM343" s="8"/>
      <c r="AN343" s="7"/>
      <c r="AO343" s="7"/>
      <c r="AP343" s="7"/>
      <c r="AQ343" s="7"/>
      <c r="AR343" s="7"/>
      <c r="AS343" s="7"/>
      <c r="AT343" s="152"/>
      <c r="AU343" s="80" t="s">
        <v>1038</v>
      </c>
    </row>
    <row r="344" spans="1:47" ht="15" customHeight="1">
      <c r="A344" s="18" t="s">
        <v>559</v>
      </c>
      <c r="B344" s="18" t="s">
        <v>131</v>
      </c>
      <c r="C344" s="18" t="s">
        <v>2013</v>
      </c>
      <c r="D344" s="18" t="s">
        <v>1874</v>
      </c>
      <c r="E344" s="18"/>
      <c r="F344" s="17"/>
      <c r="G344" s="23"/>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7"/>
      <c r="AG344" s="7"/>
      <c r="AH344" s="7"/>
      <c r="AI344" s="7"/>
      <c r="AJ344" s="7"/>
      <c r="AK344" s="7"/>
      <c r="AL344" s="8"/>
      <c r="AM344" s="8"/>
      <c r="AN344" s="7"/>
      <c r="AO344" s="7"/>
      <c r="AP344" s="7"/>
      <c r="AQ344" s="7"/>
      <c r="AR344" s="7"/>
      <c r="AS344" s="7"/>
      <c r="AT344" s="152"/>
      <c r="AU344" s="80" t="s">
        <v>1038</v>
      </c>
    </row>
    <row r="345" spans="1:47" ht="15" customHeight="1">
      <c r="A345" s="18" t="s">
        <v>559</v>
      </c>
      <c r="B345" s="18" t="s">
        <v>131</v>
      </c>
      <c r="C345" s="18" t="s">
        <v>2013</v>
      </c>
      <c r="D345" s="18" t="s">
        <v>1991</v>
      </c>
      <c r="E345" s="18"/>
      <c r="F345" s="17"/>
      <c r="G345" s="23"/>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7"/>
      <c r="AG345" s="7"/>
      <c r="AH345" s="7"/>
      <c r="AI345" s="7"/>
      <c r="AJ345" s="7"/>
      <c r="AK345" s="7"/>
      <c r="AL345" s="8"/>
      <c r="AM345" s="8"/>
      <c r="AN345" s="7"/>
      <c r="AO345" s="7"/>
      <c r="AP345" s="7"/>
      <c r="AQ345" s="7"/>
      <c r="AR345" s="7"/>
      <c r="AS345" s="7"/>
      <c r="AT345" s="152"/>
      <c r="AU345" s="80" t="s">
        <v>1038</v>
      </c>
    </row>
    <row r="346" spans="1:47" ht="15" customHeight="1">
      <c r="A346" s="18" t="s">
        <v>559</v>
      </c>
      <c r="B346" s="18" t="s">
        <v>131</v>
      </c>
      <c r="C346" s="18" t="s">
        <v>2015</v>
      </c>
      <c r="D346" s="18" t="s">
        <v>2016</v>
      </c>
      <c r="E346" s="18"/>
      <c r="F346" s="17"/>
      <c r="G346" s="23"/>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7"/>
      <c r="AG346" s="7"/>
      <c r="AH346" s="7"/>
      <c r="AI346" s="7"/>
      <c r="AJ346" s="7"/>
      <c r="AK346" s="7"/>
      <c r="AL346" s="8"/>
      <c r="AM346" s="8"/>
      <c r="AN346" s="7"/>
      <c r="AO346" s="7"/>
      <c r="AP346" s="7"/>
      <c r="AQ346" s="7"/>
      <c r="AR346" s="7"/>
      <c r="AS346" s="7"/>
      <c r="AT346" s="152"/>
      <c r="AU346" s="80" t="s">
        <v>1038</v>
      </c>
    </row>
    <row r="347" spans="1:47" ht="15" customHeight="1">
      <c r="A347" s="18" t="s">
        <v>559</v>
      </c>
      <c r="B347" s="18" t="s">
        <v>131</v>
      </c>
      <c r="C347" s="18" t="s">
        <v>2015</v>
      </c>
      <c r="D347" s="18" t="s">
        <v>2017</v>
      </c>
      <c r="E347" s="18"/>
      <c r="F347" s="17"/>
      <c r="G347" s="23"/>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7"/>
      <c r="AG347" s="7"/>
      <c r="AH347" s="7"/>
      <c r="AI347" s="7"/>
      <c r="AJ347" s="7"/>
      <c r="AK347" s="7"/>
      <c r="AL347" s="8"/>
      <c r="AM347" s="8"/>
      <c r="AN347" s="7"/>
      <c r="AO347" s="7"/>
      <c r="AP347" s="7"/>
      <c r="AQ347" s="7"/>
      <c r="AR347" s="7"/>
      <c r="AS347" s="7"/>
      <c r="AT347" s="152"/>
      <c r="AU347" s="80" t="s">
        <v>1038</v>
      </c>
    </row>
    <row r="348" spans="1:47" ht="15" customHeight="1">
      <c r="A348" s="18" t="s">
        <v>559</v>
      </c>
      <c r="B348" s="18" t="s">
        <v>131</v>
      </c>
      <c r="C348" s="18" t="s">
        <v>2015</v>
      </c>
      <c r="D348" s="18" t="s">
        <v>2018</v>
      </c>
      <c r="E348" s="18"/>
      <c r="F348" s="17"/>
      <c r="G348" s="23"/>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7"/>
      <c r="AG348" s="7"/>
      <c r="AH348" s="7"/>
      <c r="AI348" s="7"/>
      <c r="AJ348" s="7"/>
      <c r="AK348" s="7"/>
      <c r="AL348" s="8"/>
      <c r="AM348" s="8"/>
      <c r="AN348" s="7"/>
      <c r="AO348" s="7"/>
      <c r="AP348" s="7"/>
      <c r="AQ348" s="7"/>
      <c r="AR348" s="7"/>
      <c r="AS348" s="7"/>
      <c r="AT348" s="152"/>
      <c r="AU348" s="80" t="s">
        <v>1038</v>
      </c>
    </row>
    <row r="349" spans="1:47" ht="15" customHeight="1">
      <c r="A349" s="18" t="s">
        <v>559</v>
      </c>
      <c r="B349" s="18" t="s">
        <v>131</v>
      </c>
      <c r="C349" s="18" t="s">
        <v>2015</v>
      </c>
      <c r="D349" s="18" t="s">
        <v>2019</v>
      </c>
      <c r="E349" s="18"/>
      <c r="F349" s="17"/>
      <c r="G349" s="23"/>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7"/>
      <c r="AG349" s="7"/>
      <c r="AH349" s="7"/>
      <c r="AI349" s="7"/>
      <c r="AJ349" s="7"/>
      <c r="AK349" s="7"/>
      <c r="AL349" s="8"/>
      <c r="AM349" s="8"/>
      <c r="AN349" s="7"/>
      <c r="AO349" s="7"/>
      <c r="AP349" s="7"/>
      <c r="AQ349" s="7"/>
      <c r="AR349" s="7"/>
      <c r="AS349" s="7"/>
      <c r="AT349" s="152"/>
      <c r="AU349" s="80" t="s">
        <v>1038</v>
      </c>
    </row>
    <row r="350" spans="1:47" ht="15" customHeight="1">
      <c r="A350" s="18" t="s">
        <v>559</v>
      </c>
      <c r="B350" s="18" t="s">
        <v>131</v>
      </c>
      <c r="C350" s="18" t="s">
        <v>2020</v>
      </c>
      <c r="D350" s="18" t="s">
        <v>2021</v>
      </c>
      <c r="E350" s="18"/>
      <c r="F350" s="17"/>
      <c r="G350" s="23"/>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7"/>
      <c r="AG350" s="7"/>
      <c r="AH350" s="7"/>
      <c r="AI350" s="7"/>
      <c r="AJ350" s="7"/>
      <c r="AK350" s="7"/>
      <c r="AL350" s="8"/>
      <c r="AM350" s="8"/>
      <c r="AN350" s="7"/>
      <c r="AO350" s="7"/>
      <c r="AP350" s="7"/>
      <c r="AQ350" s="7"/>
      <c r="AR350" s="7"/>
      <c r="AS350" s="7"/>
      <c r="AT350" s="152"/>
      <c r="AU350" s="80" t="s">
        <v>1038</v>
      </c>
    </row>
    <row r="351" spans="1:47" ht="15" customHeight="1">
      <c r="A351" s="18" t="s">
        <v>559</v>
      </c>
      <c r="B351" s="18" t="s">
        <v>131</v>
      </c>
      <c r="C351" s="18" t="s">
        <v>2020</v>
      </c>
      <c r="D351" s="18" t="s">
        <v>2022</v>
      </c>
      <c r="E351" s="18"/>
      <c r="F351" s="17"/>
      <c r="G351" s="23"/>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7"/>
      <c r="AG351" s="7"/>
      <c r="AH351" s="7"/>
      <c r="AI351" s="7"/>
      <c r="AJ351" s="7"/>
      <c r="AK351" s="7"/>
      <c r="AL351" s="8"/>
      <c r="AM351" s="8"/>
      <c r="AN351" s="7"/>
      <c r="AO351" s="7"/>
      <c r="AP351" s="7"/>
      <c r="AQ351" s="7"/>
      <c r="AR351" s="7"/>
      <c r="AS351" s="7"/>
      <c r="AT351" s="152"/>
      <c r="AU351" s="80" t="s">
        <v>1038</v>
      </c>
    </row>
    <row r="352" spans="1:47" ht="15" customHeight="1">
      <c r="A352" s="18" t="s">
        <v>559</v>
      </c>
      <c r="B352" s="18" t="s">
        <v>131</v>
      </c>
      <c r="C352" s="18" t="s">
        <v>2020</v>
      </c>
      <c r="D352" s="18" t="s">
        <v>2023</v>
      </c>
      <c r="E352" s="18"/>
      <c r="F352" s="17"/>
      <c r="G352" s="23"/>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7"/>
      <c r="AG352" s="7"/>
      <c r="AH352" s="7"/>
      <c r="AI352" s="7"/>
      <c r="AJ352" s="7"/>
      <c r="AK352" s="7"/>
      <c r="AL352" s="8"/>
      <c r="AM352" s="8"/>
      <c r="AN352" s="7"/>
      <c r="AO352" s="7"/>
      <c r="AP352" s="7"/>
      <c r="AQ352" s="7"/>
      <c r="AR352" s="7"/>
      <c r="AS352" s="7"/>
      <c r="AT352" s="152"/>
      <c r="AU352" s="80" t="s">
        <v>1038</v>
      </c>
    </row>
    <row r="353" spans="1:47" ht="15" customHeight="1">
      <c r="A353" s="18" t="s">
        <v>559</v>
      </c>
      <c r="B353" s="18" t="s">
        <v>131</v>
      </c>
      <c r="C353" s="18" t="s">
        <v>2024</v>
      </c>
      <c r="D353" s="18" t="s">
        <v>2025</v>
      </c>
      <c r="E353" s="18"/>
      <c r="F353" s="17">
        <v>0.34</v>
      </c>
      <c r="G353" s="23" t="s">
        <v>702</v>
      </c>
      <c r="H353" s="6" t="s">
        <v>525</v>
      </c>
      <c r="I353" s="6" t="s">
        <v>525</v>
      </c>
      <c r="J353" s="6"/>
      <c r="K353" s="6"/>
      <c r="L353" s="6"/>
      <c r="M353" s="6"/>
      <c r="N353" s="6"/>
      <c r="O353" s="6"/>
      <c r="P353" s="6"/>
      <c r="Q353" s="6"/>
      <c r="R353" s="6"/>
      <c r="S353" s="6"/>
      <c r="T353" s="6"/>
      <c r="U353" s="6"/>
      <c r="V353" s="6"/>
      <c r="W353" s="6"/>
      <c r="X353" s="6"/>
      <c r="Y353" s="6"/>
      <c r="Z353" s="6"/>
      <c r="AA353" s="6"/>
      <c r="AB353" s="6"/>
      <c r="AC353" s="6"/>
      <c r="AD353" s="6"/>
      <c r="AE353" s="6"/>
      <c r="AF353" s="7">
        <v>0.5</v>
      </c>
      <c r="AG353" s="7">
        <f t="shared" ref="AG353:AH353" si="405">IF(H353="US",1,0)</f>
        <v>1</v>
      </c>
      <c r="AH353" s="7">
        <f t="shared" si="405"/>
        <v>1</v>
      </c>
      <c r="AI353" s="7">
        <f t="shared" ref="AI353:AI354" si="406">IF(G353="US",1,0)</f>
        <v>0</v>
      </c>
      <c r="AJ353" s="7" t="str">
        <f t="shared" ref="AJ353:AJ354" si="407">IF(AF353=0,"0",IF(AF353=0.5,"3","6"))</f>
        <v>3</v>
      </c>
      <c r="AK353" s="7" t="str">
        <f t="shared" ref="AK353:AK354" si="408">IF(AI353=1,"6","0")</f>
        <v>0</v>
      </c>
      <c r="AL353" s="7" t="str">
        <f>IF(AF353=0,"1",IF(AF353=0.5,"3","6"))</f>
        <v>3</v>
      </c>
      <c r="AM353" s="7" t="str">
        <f t="shared" ref="AM353:AM354" si="409">IF(AH353=1,"7","0")</f>
        <v>7</v>
      </c>
      <c r="AN353" s="7" t="str">
        <f t="shared" ref="AN353:AN354" si="410">IF(AI353=1,"11","0")</f>
        <v>0</v>
      </c>
      <c r="AO353" s="7" t="str">
        <f t="shared" ref="AO353:AO354" si="411">IF(AG353=1,"14","0")</f>
        <v>14</v>
      </c>
      <c r="AP353" s="7">
        <f t="shared" ref="AP353:AP354" si="412">(0.5*F353)*100</f>
        <v>17</v>
      </c>
      <c r="AQ353" s="7">
        <f t="shared" ref="AQ353:AQ354" si="413">SUM(AJ353+AK353+AL353+AM353+AN353+AO353+AP353)</f>
        <v>44</v>
      </c>
      <c r="AR353" s="10">
        <f t="shared" ref="AR353:AR354" si="414">IF(AQ353&lt;AQ352,AR352+1,AR352)</f>
        <v>0</v>
      </c>
      <c r="AS353" s="10"/>
      <c r="AT353" s="152"/>
      <c r="AU353" s="80" t="s">
        <v>1038</v>
      </c>
    </row>
    <row r="354" spans="1:47" ht="15" customHeight="1">
      <c r="A354" s="28" t="s">
        <v>559</v>
      </c>
      <c r="B354" s="28" t="s">
        <v>131</v>
      </c>
      <c r="C354" s="28" t="s">
        <v>2026</v>
      </c>
      <c r="D354" s="28"/>
      <c r="E354" s="28"/>
      <c r="F354" s="81">
        <v>0.56999999999999995</v>
      </c>
      <c r="G354" s="23" t="s">
        <v>525</v>
      </c>
      <c r="H354" s="6" t="s">
        <v>1995</v>
      </c>
      <c r="I354" s="6" t="s">
        <v>525</v>
      </c>
      <c r="J354" s="6"/>
      <c r="K354" s="6"/>
      <c r="L354" s="6"/>
      <c r="M354" s="6"/>
      <c r="N354" s="6"/>
      <c r="O354" s="6"/>
      <c r="P354" s="6"/>
      <c r="Q354" s="6"/>
      <c r="R354" s="6"/>
      <c r="S354" s="6"/>
      <c r="T354" s="6"/>
      <c r="U354" s="6"/>
      <c r="V354" s="6"/>
      <c r="W354" s="6"/>
      <c r="X354" s="6"/>
      <c r="Y354" s="6"/>
      <c r="Z354" s="6"/>
      <c r="AA354" s="6"/>
      <c r="AB354" s="6"/>
      <c r="AC354" s="6"/>
      <c r="AD354" s="6"/>
      <c r="AE354" s="6"/>
      <c r="AF354" s="7">
        <v>0.5</v>
      </c>
      <c r="AG354" s="7">
        <f t="shared" ref="AG354:AH354" si="415">IF(H354="US",1,0)</f>
        <v>0</v>
      </c>
      <c r="AH354" s="7">
        <f t="shared" si="415"/>
        <v>1</v>
      </c>
      <c r="AI354" s="7">
        <f t="shared" si="406"/>
        <v>1</v>
      </c>
      <c r="AJ354" s="7" t="str">
        <f t="shared" si="407"/>
        <v>3</v>
      </c>
      <c r="AK354" s="7" t="str">
        <f t="shared" si="408"/>
        <v>6</v>
      </c>
      <c r="AL354" s="7">
        <v>3</v>
      </c>
      <c r="AM354" s="7" t="str">
        <f t="shared" si="409"/>
        <v>7</v>
      </c>
      <c r="AN354" s="7" t="str">
        <f t="shared" si="410"/>
        <v>11</v>
      </c>
      <c r="AO354" s="7" t="str">
        <f t="shared" si="411"/>
        <v>0</v>
      </c>
      <c r="AP354" s="7">
        <f t="shared" si="412"/>
        <v>28.499999999999996</v>
      </c>
      <c r="AQ354" s="7">
        <f t="shared" si="413"/>
        <v>58.5</v>
      </c>
      <c r="AR354" s="10">
        <f t="shared" si="414"/>
        <v>0</v>
      </c>
      <c r="AS354" s="10"/>
      <c r="AT354" s="152"/>
      <c r="AU354" s="82" t="s">
        <v>1757</v>
      </c>
    </row>
    <row r="355" spans="1:47" ht="15" customHeight="1">
      <c r="A355" s="6" t="s">
        <v>24</v>
      </c>
      <c r="B355" s="6" t="s">
        <v>25</v>
      </c>
      <c r="C355" s="6" t="s">
        <v>2027</v>
      </c>
      <c r="D355" s="6"/>
      <c r="E355" s="6"/>
      <c r="F355" s="9"/>
      <c r="G355" s="23"/>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7"/>
      <c r="AG355" s="7"/>
      <c r="AH355" s="7"/>
      <c r="AI355" s="7"/>
      <c r="AJ355" s="7"/>
      <c r="AK355" s="7"/>
      <c r="AL355" s="8"/>
      <c r="AM355" s="8"/>
      <c r="AN355" s="7"/>
      <c r="AO355" s="7"/>
      <c r="AP355" s="7"/>
      <c r="AQ355" s="7"/>
      <c r="AR355" s="7"/>
      <c r="AS355" s="7"/>
      <c r="AT355" s="152"/>
      <c r="AU355" t="s">
        <v>2028</v>
      </c>
    </row>
    <row r="356" spans="1:47" ht="15" customHeight="1">
      <c r="A356" s="18" t="s">
        <v>24</v>
      </c>
      <c r="B356" s="18" t="s">
        <v>25</v>
      </c>
      <c r="C356" s="18" t="s">
        <v>594</v>
      </c>
      <c r="D356" s="18" t="s">
        <v>2029</v>
      </c>
      <c r="E356" s="18"/>
      <c r="F356" s="17"/>
      <c r="G356" s="23"/>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7"/>
      <c r="AG356" s="7"/>
      <c r="AH356" s="7"/>
      <c r="AI356" s="7"/>
      <c r="AJ356" s="7"/>
      <c r="AK356" s="7"/>
      <c r="AL356" s="8"/>
      <c r="AM356" s="8"/>
      <c r="AN356" s="7"/>
      <c r="AO356" s="7"/>
      <c r="AP356" s="7"/>
      <c r="AQ356" s="7"/>
      <c r="AR356" s="7"/>
      <c r="AS356" s="7"/>
      <c r="AT356" s="152"/>
      <c r="AU356" s="80" t="s">
        <v>1038</v>
      </c>
    </row>
    <row r="357" spans="1:47" ht="15" customHeight="1">
      <c r="A357" s="18" t="s">
        <v>24</v>
      </c>
      <c r="B357" s="18" t="s">
        <v>25</v>
      </c>
      <c r="C357" s="18" t="s">
        <v>594</v>
      </c>
      <c r="D357" s="18" t="s">
        <v>1926</v>
      </c>
      <c r="E357" s="18"/>
      <c r="F357" s="17"/>
      <c r="G357" s="23"/>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7"/>
      <c r="AG357" s="7"/>
      <c r="AH357" s="7"/>
      <c r="AI357" s="7"/>
      <c r="AJ357" s="7"/>
      <c r="AK357" s="7"/>
      <c r="AL357" s="8"/>
      <c r="AM357" s="8"/>
      <c r="AN357" s="7"/>
      <c r="AO357" s="7"/>
      <c r="AP357" s="7"/>
      <c r="AQ357" s="7"/>
      <c r="AR357" s="7"/>
      <c r="AS357" s="7"/>
      <c r="AT357" s="152"/>
      <c r="AU357" s="80" t="s">
        <v>1038</v>
      </c>
    </row>
    <row r="358" spans="1:47" ht="15" customHeight="1">
      <c r="A358" s="18" t="s">
        <v>24</v>
      </c>
      <c r="B358" s="18" t="s">
        <v>25</v>
      </c>
      <c r="C358" s="18" t="s">
        <v>594</v>
      </c>
      <c r="D358" s="18" t="s">
        <v>2030</v>
      </c>
      <c r="E358" s="18"/>
      <c r="F358" s="17"/>
      <c r="G358" s="23"/>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7"/>
      <c r="AG358" s="7"/>
      <c r="AH358" s="7"/>
      <c r="AI358" s="7"/>
      <c r="AJ358" s="7"/>
      <c r="AK358" s="7"/>
      <c r="AL358" s="8"/>
      <c r="AM358" s="8"/>
      <c r="AN358" s="7"/>
      <c r="AO358" s="7"/>
      <c r="AP358" s="7"/>
      <c r="AQ358" s="7"/>
      <c r="AR358" s="7"/>
      <c r="AS358" s="7"/>
      <c r="AT358" s="152"/>
      <c r="AU358" s="80" t="s">
        <v>1038</v>
      </c>
    </row>
    <row r="359" spans="1:47" ht="15" customHeight="1">
      <c r="A359" s="18" t="s">
        <v>24</v>
      </c>
      <c r="B359" s="18" t="s">
        <v>25</v>
      </c>
      <c r="C359" s="18" t="s">
        <v>594</v>
      </c>
      <c r="D359" s="18" t="s">
        <v>2031</v>
      </c>
      <c r="E359" s="18"/>
      <c r="F359" s="17"/>
      <c r="G359" s="23"/>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7"/>
      <c r="AG359" s="7"/>
      <c r="AH359" s="7"/>
      <c r="AI359" s="7"/>
      <c r="AJ359" s="7"/>
      <c r="AK359" s="7"/>
      <c r="AL359" s="8"/>
      <c r="AM359" s="8"/>
      <c r="AN359" s="7"/>
      <c r="AO359" s="7"/>
      <c r="AP359" s="7"/>
      <c r="AQ359" s="7"/>
      <c r="AR359" s="7"/>
      <c r="AS359" s="7"/>
      <c r="AT359" s="152"/>
      <c r="AU359" s="80" t="s">
        <v>1038</v>
      </c>
    </row>
    <row r="360" spans="1:47" ht="15" customHeight="1">
      <c r="A360" s="6" t="s">
        <v>24</v>
      </c>
      <c r="B360" s="6" t="s">
        <v>25</v>
      </c>
      <c r="C360" s="6" t="s">
        <v>2032</v>
      </c>
      <c r="D360" s="6"/>
      <c r="E360" s="6"/>
      <c r="F360" s="9">
        <v>0.12</v>
      </c>
      <c r="G360" s="23" t="s">
        <v>657</v>
      </c>
      <c r="H360" s="6" t="s">
        <v>446</v>
      </c>
      <c r="I360" s="6" t="s">
        <v>525</v>
      </c>
      <c r="J360" s="6"/>
      <c r="K360" s="6"/>
      <c r="L360" s="6"/>
      <c r="M360" s="6"/>
      <c r="N360" s="6"/>
      <c r="O360" s="6"/>
      <c r="P360" s="6"/>
      <c r="Q360" s="6"/>
      <c r="R360" s="6"/>
      <c r="S360" s="6"/>
      <c r="T360" s="6"/>
      <c r="U360" s="6"/>
      <c r="V360" s="6"/>
      <c r="W360" s="6"/>
      <c r="X360" s="6"/>
      <c r="Y360" s="6"/>
      <c r="Z360" s="6"/>
      <c r="AA360" s="6"/>
      <c r="AB360" s="6"/>
      <c r="AC360" s="6"/>
      <c r="AD360" s="6"/>
      <c r="AE360" s="6"/>
      <c r="AF360" s="7">
        <v>1</v>
      </c>
      <c r="AG360" s="7">
        <f t="shared" ref="AG360:AH360" si="416">IF(H360="US",1,0)</f>
        <v>0</v>
      </c>
      <c r="AH360" s="7">
        <f t="shared" si="416"/>
        <v>1</v>
      </c>
      <c r="AI360" s="7">
        <f t="shared" ref="AI360:AI361" si="417">IF(G360="US",1,0)</f>
        <v>0</v>
      </c>
      <c r="AJ360" s="7" t="str">
        <f t="shared" ref="AJ360:AJ361" si="418">IF(AF360=0,"0",IF(AF360=0.5,"3","6"))</f>
        <v>6</v>
      </c>
      <c r="AK360" s="7" t="str">
        <f t="shared" ref="AK360:AK361" si="419">IF(AI360=1,"6","0")</f>
        <v>0</v>
      </c>
      <c r="AL360" s="7" t="str">
        <f t="shared" ref="AL360:AL361" si="420">IF(AF360=0,"1",IF(AF360=0.5,"3","6"))</f>
        <v>6</v>
      </c>
      <c r="AM360" s="7" t="str">
        <f t="shared" ref="AM360:AM361" si="421">IF(AH360=1,"7","0")</f>
        <v>7</v>
      </c>
      <c r="AN360" s="7" t="str">
        <f t="shared" ref="AN360:AN361" si="422">IF(AI360=1,"11","0")</f>
        <v>0</v>
      </c>
      <c r="AO360" s="7" t="str">
        <f t="shared" ref="AO360:AO361" si="423">IF(AG360=1,"14","0")</f>
        <v>0</v>
      </c>
      <c r="AP360" s="7">
        <f t="shared" ref="AP360:AP361" si="424">(0.5*F360)*100</f>
        <v>6</v>
      </c>
      <c r="AQ360" s="7">
        <f t="shared" ref="AQ360:AQ361" si="425">SUM(AJ360+AK360+AL360+AM360+AN360+AO360+AP360)</f>
        <v>25</v>
      </c>
      <c r="AR360" s="10">
        <f>IF(AQ360&lt;AQ356,AR356+1,AR356)</f>
        <v>0</v>
      </c>
      <c r="AS360" s="10"/>
      <c r="AT360" s="152"/>
      <c r="AU360" t="s">
        <v>1812</v>
      </c>
    </row>
    <row r="361" spans="1:47" ht="15" customHeight="1">
      <c r="A361" s="6" t="s">
        <v>24</v>
      </c>
      <c r="B361" s="6" t="s">
        <v>25</v>
      </c>
      <c r="C361" s="6" t="s">
        <v>2033</v>
      </c>
      <c r="D361" s="6"/>
      <c r="E361" s="6"/>
      <c r="F361" s="9">
        <v>0.12</v>
      </c>
      <c r="G361" s="23" t="s">
        <v>657</v>
      </c>
      <c r="H361" s="6" t="s">
        <v>525</v>
      </c>
      <c r="I361" s="6" t="s">
        <v>444</v>
      </c>
      <c r="J361" s="6"/>
      <c r="K361" s="6"/>
      <c r="L361" s="6"/>
      <c r="M361" s="6"/>
      <c r="N361" s="6"/>
      <c r="O361" s="6"/>
      <c r="P361" s="6"/>
      <c r="Q361" s="6"/>
      <c r="R361" s="6"/>
      <c r="S361" s="6"/>
      <c r="T361" s="6"/>
      <c r="U361" s="6"/>
      <c r="V361" s="6"/>
      <c r="W361" s="6"/>
      <c r="X361" s="6"/>
      <c r="Y361" s="6"/>
      <c r="Z361" s="6"/>
      <c r="AA361" s="6"/>
      <c r="AB361" s="6"/>
      <c r="AC361" s="6"/>
      <c r="AD361" s="6"/>
      <c r="AE361" s="6"/>
      <c r="AF361" s="7">
        <v>1</v>
      </c>
      <c r="AG361" s="7">
        <f t="shared" ref="AG361:AH361" si="426">IF(H361="US",1,0)</f>
        <v>1</v>
      </c>
      <c r="AH361" s="7">
        <f t="shared" si="426"/>
        <v>0</v>
      </c>
      <c r="AI361" s="7">
        <f t="shared" si="417"/>
        <v>0</v>
      </c>
      <c r="AJ361" s="7" t="str">
        <f t="shared" si="418"/>
        <v>6</v>
      </c>
      <c r="AK361" s="7" t="str">
        <f t="shared" si="419"/>
        <v>0</v>
      </c>
      <c r="AL361" s="7" t="str">
        <f t="shared" si="420"/>
        <v>6</v>
      </c>
      <c r="AM361" s="7" t="str">
        <f t="shared" si="421"/>
        <v>0</v>
      </c>
      <c r="AN361" s="7" t="str">
        <f t="shared" si="422"/>
        <v>0</v>
      </c>
      <c r="AO361" s="7" t="str">
        <f t="shared" si="423"/>
        <v>14</v>
      </c>
      <c r="AP361" s="7">
        <f t="shared" si="424"/>
        <v>6</v>
      </c>
      <c r="AQ361" s="7">
        <f t="shared" si="425"/>
        <v>32</v>
      </c>
      <c r="AR361" s="10">
        <f>IF(AQ361&lt;AQ360,AR360+1,AR360)</f>
        <v>0</v>
      </c>
      <c r="AS361" s="10"/>
      <c r="AT361" s="152"/>
      <c r="AU361" t="s">
        <v>1813</v>
      </c>
    </row>
    <row r="362" spans="1:47" ht="15" customHeight="1">
      <c r="A362" s="18" t="s">
        <v>24</v>
      </c>
      <c r="B362" s="18" t="s">
        <v>25</v>
      </c>
      <c r="C362" s="18" t="s">
        <v>585</v>
      </c>
      <c r="D362" s="18" t="s">
        <v>1926</v>
      </c>
      <c r="E362" s="18"/>
      <c r="F362" s="17"/>
      <c r="G362" s="23"/>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7"/>
      <c r="AG362" s="7"/>
      <c r="AH362" s="7"/>
      <c r="AI362" s="7"/>
      <c r="AJ362" s="7"/>
      <c r="AK362" s="7"/>
      <c r="AL362" s="8"/>
      <c r="AM362" s="8"/>
      <c r="AN362" s="7"/>
      <c r="AO362" s="7"/>
      <c r="AP362" s="7"/>
      <c r="AQ362" s="7"/>
      <c r="AR362" s="7"/>
      <c r="AS362" s="7"/>
      <c r="AT362" s="152"/>
      <c r="AU362" s="80" t="s">
        <v>1038</v>
      </c>
    </row>
    <row r="363" spans="1:47" ht="15" customHeight="1">
      <c r="A363" s="18" t="s">
        <v>24</v>
      </c>
      <c r="B363" s="18" t="s">
        <v>25</v>
      </c>
      <c r="C363" s="18" t="s">
        <v>585</v>
      </c>
      <c r="D363" s="18" t="s">
        <v>2034</v>
      </c>
      <c r="E363" s="18"/>
      <c r="F363" s="17"/>
      <c r="G363" s="23"/>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7"/>
      <c r="AG363" s="7"/>
      <c r="AH363" s="7"/>
      <c r="AI363" s="7"/>
      <c r="AJ363" s="7"/>
      <c r="AK363" s="7"/>
      <c r="AL363" s="8"/>
      <c r="AM363" s="8"/>
      <c r="AN363" s="7"/>
      <c r="AO363" s="7"/>
      <c r="AP363" s="7"/>
      <c r="AQ363" s="7"/>
      <c r="AR363" s="7"/>
      <c r="AS363" s="7"/>
      <c r="AT363" s="152"/>
      <c r="AU363" s="80" t="s">
        <v>1038</v>
      </c>
    </row>
    <row r="364" spans="1:47" ht="15" customHeight="1">
      <c r="A364" s="18" t="s">
        <v>24</v>
      </c>
      <c r="B364" s="18" t="s">
        <v>25</v>
      </c>
      <c r="C364" s="18" t="s">
        <v>585</v>
      </c>
      <c r="D364" s="18" t="s">
        <v>2030</v>
      </c>
      <c r="E364" s="18"/>
      <c r="F364" s="17"/>
      <c r="G364" s="23"/>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7"/>
      <c r="AG364" s="7"/>
      <c r="AH364" s="7"/>
      <c r="AI364" s="7"/>
      <c r="AJ364" s="7"/>
      <c r="AK364" s="7"/>
      <c r="AL364" s="8"/>
      <c r="AM364" s="8"/>
      <c r="AN364" s="7"/>
      <c r="AO364" s="7"/>
      <c r="AP364" s="7"/>
      <c r="AQ364" s="7"/>
      <c r="AR364" s="7"/>
      <c r="AS364" s="7"/>
      <c r="AT364" s="152"/>
      <c r="AU364" s="80" t="s">
        <v>1038</v>
      </c>
    </row>
    <row r="365" spans="1:47" ht="15" customHeight="1">
      <c r="A365" s="18" t="s">
        <v>24</v>
      </c>
      <c r="B365" s="18" t="s">
        <v>25</v>
      </c>
      <c r="C365" s="18" t="s">
        <v>585</v>
      </c>
      <c r="D365" s="18" t="s">
        <v>2035</v>
      </c>
      <c r="E365" s="18"/>
      <c r="F365" s="17"/>
      <c r="G365" s="23"/>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7"/>
      <c r="AG365" s="7"/>
      <c r="AH365" s="7"/>
      <c r="AI365" s="7"/>
      <c r="AJ365" s="7"/>
      <c r="AK365" s="7"/>
      <c r="AL365" s="8"/>
      <c r="AM365" s="8"/>
      <c r="AN365" s="7"/>
      <c r="AO365" s="7"/>
      <c r="AP365" s="7"/>
      <c r="AQ365" s="7"/>
      <c r="AR365" s="7"/>
      <c r="AS365" s="7"/>
      <c r="AT365" s="152"/>
      <c r="AU365" s="80" t="s">
        <v>1038</v>
      </c>
    </row>
    <row r="366" spans="1:47" ht="15" customHeight="1">
      <c r="A366" s="6" t="s">
        <v>24</v>
      </c>
      <c r="B366" s="6" t="s">
        <v>25</v>
      </c>
      <c r="C366" s="6" t="s">
        <v>585</v>
      </c>
      <c r="D366" s="6" t="s">
        <v>2036</v>
      </c>
      <c r="E366" s="6"/>
      <c r="F366" s="9">
        <v>0.4</v>
      </c>
      <c r="G366" s="23" t="s">
        <v>583</v>
      </c>
      <c r="H366" s="6" t="s">
        <v>1096</v>
      </c>
      <c r="I366" s="6" t="s">
        <v>525</v>
      </c>
      <c r="J366" s="6"/>
      <c r="K366" s="6"/>
      <c r="L366" s="6"/>
      <c r="M366" s="6"/>
      <c r="N366" s="6"/>
      <c r="O366" s="6"/>
      <c r="P366" s="6"/>
      <c r="Q366" s="6"/>
      <c r="R366" s="6"/>
      <c r="S366" s="6"/>
      <c r="T366" s="6"/>
      <c r="U366" s="6"/>
      <c r="V366" s="6"/>
      <c r="W366" s="6"/>
      <c r="X366" s="6"/>
      <c r="Y366" s="6"/>
      <c r="Z366" s="6"/>
      <c r="AA366" s="6"/>
      <c r="AB366" s="6"/>
      <c r="AC366" s="6"/>
      <c r="AD366" s="6"/>
      <c r="AE366" s="6"/>
      <c r="AF366" s="7">
        <v>1</v>
      </c>
      <c r="AG366" s="7">
        <f t="shared" ref="AG366:AH366" si="427">IF(H366="US",1,0)</f>
        <v>0</v>
      </c>
      <c r="AH366" s="7">
        <f t="shared" si="427"/>
        <v>1</v>
      </c>
      <c r="AI366" s="7">
        <f t="shared" ref="AI366:AI368" si="428">IF(G366="US",1,0)</f>
        <v>0</v>
      </c>
      <c r="AJ366" s="7" t="str">
        <f t="shared" ref="AJ366:AJ368" si="429">IF(AF366=0,"0",IF(AF366=0.5,"3","6"))</f>
        <v>6</v>
      </c>
      <c r="AK366" s="7" t="str">
        <f t="shared" ref="AK366:AK368" si="430">IF(AI366=1,"6","0")</f>
        <v>0</v>
      </c>
      <c r="AL366" s="7">
        <v>3</v>
      </c>
      <c r="AM366" s="7" t="str">
        <f t="shared" ref="AM366:AM368" si="431">IF(AH366=1,"7","0")</f>
        <v>7</v>
      </c>
      <c r="AN366" s="7" t="str">
        <f t="shared" ref="AN366:AN368" si="432">IF(AI366=1,"11","0")</f>
        <v>0</v>
      </c>
      <c r="AO366" s="7" t="str">
        <f t="shared" ref="AO366:AO368" si="433">IF(AG366=1,"14","0")</f>
        <v>0</v>
      </c>
      <c r="AP366" s="7">
        <f t="shared" ref="AP366:AP368" si="434">(0.5*F366)*100</f>
        <v>20</v>
      </c>
      <c r="AQ366" s="7">
        <f t="shared" ref="AQ366:AQ368" si="435">SUM(AJ366+AK366+AL366+AM366+AN366+AO366+AP366)</f>
        <v>36</v>
      </c>
      <c r="AR366" s="10">
        <f>IF(AQ366&lt;AQ362,AR362+1,AR362)</f>
        <v>0</v>
      </c>
      <c r="AS366" s="10"/>
      <c r="AT366" s="152"/>
      <c r="AU366" t="s">
        <v>1812</v>
      </c>
    </row>
    <row r="367" spans="1:47" ht="15" customHeight="1">
      <c r="A367" s="6" t="s">
        <v>24</v>
      </c>
      <c r="B367" s="6" t="s">
        <v>25</v>
      </c>
      <c r="C367" s="6" t="s">
        <v>585</v>
      </c>
      <c r="D367" s="6" t="s">
        <v>2037</v>
      </c>
      <c r="E367" s="6"/>
      <c r="F367" s="9">
        <v>0.4</v>
      </c>
      <c r="G367" s="23" t="s">
        <v>583</v>
      </c>
      <c r="H367" s="6" t="s">
        <v>525</v>
      </c>
      <c r="I367" s="6" t="s">
        <v>525</v>
      </c>
      <c r="J367" s="6"/>
      <c r="K367" s="6"/>
      <c r="L367" s="6"/>
      <c r="M367" s="6"/>
      <c r="N367" s="6"/>
      <c r="O367" s="6"/>
      <c r="P367" s="6"/>
      <c r="Q367" s="6"/>
      <c r="R367" s="6"/>
      <c r="S367" s="6"/>
      <c r="T367" s="6"/>
      <c r="U367" s="6"/>
      <c r="V367" s="6"/>
      <c r="W367" s="6"/>
      <c r="X367" s="6"/>
      <c r="Y367" s="6"/>
      <c r="Z367" s="6"/>
      <c r="AA367" s="6"/>
      <c r="AB367" s="6"/>
      <c r="AC367" s="6"/>
      <c r="AD367" s="6"/>
      <c r="AE367" s="6"/>
      <c r="AF367" s="7">
        <v>1</v>
      </c>
      <c r="AG367" s="7">
        <f t="shared" ref="AG367:AH367" si="436">IF(H367="US",1,0)</f>
        <v>1</v>
      </c>
      <c r="AH367" s="7">
        <f t="shared" si="436"/>
        <v>1</v>
      </c>
      <c r="AI367" s="7">
        <f t="shared" si="428"/>
        <v>0</v>
      </c>
      <c r="AJ367" s="7" t="str">
        <f t="shared" si="429"/>
        <v>6</v>
      </c>
      <c r="AK367" s="7" t="str">
        <f t="shared" si="430"/>
        <v>0</v>
      </c>
      <c r="AL367" s="7">
        <v>3</v>
      </c>
      <c r="AM367" s="7" t="str">
        <f t="shared" si="431"/>
        <v>7</v>
      </c>
      <c r="AN367" s="7" t="str">
        <f t="shared" si="432"/>
        <v>0</v>
      </c>
      <c r="AO367" s="7" t="str">
        <f t="shared" si="433"/>
        <v>14</v>
      </c>
      <c r="AP367" s="7">
        <f t="shared" si="434"/>
        <v>20</v>
      </c>
      <c r="AQ367" s="7">
        <f t="shared" si="435"/>
        <v>50</v>
      </c>
      <c r="AR367" s="10">
        <f t="shared" ref="AR367:AR368" si="437">IF(AQ367&lt;AQ366,AR366+1,AR366)</f>
        <v>0</v>
      </c>
      <c r="AS367" s="10"/>
      <c r="AT367" s="152"/>
      <c r="AU367" t="s">
        <v>1812</v>
      </c>
    </row>
    <row r="368" spans="1:47" ht="15" customHeight="1">
      <c r="A368" s="6" t="s">
        <v>24</v>
      </c>
      <c r="B368" s="6" t="s">
        <v>25</v>
      </c>
      <c r="C368" s="6" t="s">
        <v>585</v>
      </c>
      <c r="D368" s="6" t="s">
        <v>2038</v>
      </c>
      <c r="E368" s="6"/>
      <c r="F368" s="9">
        <v>0.56000000000000005</v>
      </c>
      <c r="G368" s="23" t="s">
        <v>583</v>
      </c>
      <c r="H368" s="6" t="s">
        <v>525</v>
      </c>
      <c r="I368" s="6" t="s">
        <v>525</v>
      </c>
      <c r="J368" s="6"/>
      <c r="K368" s="6"/>
      <c r="L368" s="6"/>
      <c r="M368" s="6"/>
      <c r="N368" s="6"/>
      <c r="O368" s="6"/>
      <c r="P368" s="6"/>
      <c r="Q368" s="6"/>
      <c r="R368" s="6"/>
      <c r="S368" s="6"/>
      <c r="T368" s="6"/>
      <c r="U368" s="6"/>
      <c r="V368" s="6"/>
      <c r="W368" s="6"/>
      <c r="X368" s="6"/>
      <c r="Y368" s="6"/>
      <c r="Z368" s="6"/>
      <c r="AA368" s="6"/>
      <c r="AB368" s="6"/>
      <c r="AC368" s="6"/>
      <c r="AD368" s="6"/>
      <c r="AE368" s="6"/>
      <c r="AF368" s="7">
        <v>1</v>
      </c>
      <c r="AG368" s="7">
        <f t="shared" ref="AG368:AH368" si="438">IF(H368="US",1,0)</f>
        <v>1</v>
      </c>
      <c r="AH368" s="7">
        <f t="shared" si="438"/>
        <v>1</v>
      </c>
      <c r="AI368" s="7">
        <f t="shared" si="428"/>
        <v>0</v>
      </c>
      <c r="AJ368" s="7" t="str">
        <f t="shared" si="429"/>
        <v>6</v>
      </c>
      <c r="AK368" s="7" t="str">
        <f t="shared" si="430"/>
        <v>0</v>
      </c>
      <c r="AL368" s="7">
        <v>3</v>
      </c>
      <c r="AM368" s="7" t="str">
        <f t="shared" si="431"/>
        <v>7</v>
      </c>
      <c r="AN368" s="7" t="str">
        <f t="shared" si="432"/>
        <v>0</v>
      </c>
      <c r="AO368" s="7" t="str">
        <f t="shared" si="433"/>
        <v>14</v>
      </c>
      <c r="AP368" s="7">
        <f t="shared" si="434"/>
        <v>28.000000000000004</v>
      </c>
      <c r="AQ368" s="7">
        <f t="shared" si="435"/>
        <v>58</v>
      </c>
      <c r="AR368" s="10">
        <f t="shared" si="437"/>
        <v>0</v>
      </c>
      <c r="AS368" s="10"/>
      <c r="AT368" s="152"/>
      <c r="AU368" t="s">
        <v>1812</v>
      </c>
    </row>
    <row r="369" spans="1:47" ht="15" customHeight="1">
      <c r="A369" s="18" t="s">
        <v>24</v>
      </c>
      <c r="B369" s="18" t="s">
        <v>25</v>
      </c>
      <c r="C369" s="18" t="s">
        <v>585</v>
      </c>
      <c r="D369" s="18" t="s">
        <v>2035</v>
      </c>
      <c r="E369" s="18"/>
      <c r="F369" s="17"/>
      <c r="G369" s="23"/>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7"/>
      <c r="AG369" s="7"/>
      <c r="AH369" s="7"/>
      <c r="AI369" s="7"/>
      <c r="AJ369" s="7"/>
      <c r="AK369" s="7"/>
      <c r="AL369" s="8"/>
      <c r="AM369" s="8"/>
      <c r="AN369" s="7"/>
      <c r="AO369" s="7"/>
      <c r="AP369" s="7"/>
      <c r="AQ369" s="7"/>
      <c r="AR369" s="7"/>
      <c r="AS369" s="7"/>
      <c r="AT369" s="152"/>
      <c r="AU369" s="80" t="s">
        <v>1038</v>
      </c>
    </row>
    <row r="370" spans="1:47" ht="15" customHeight="1">
      <c r="A370" s="18" t="s">
        <v>24</v>
      </c>
      <c r="B370" s="18" t="s">
        <v>25</v>
      </c>
      <c r="C370" s="18" t="s">
        <v>587</v>
      </c>
      <c r="D370" s="18" t="s">
        <v>2029</v>
      </c>
      <c r="E370" s="18"/>
      <c r="F370" s="17"/>
      <c r="G370" s="23"/>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7"/>
      <c r="AG370" s="7"/>
      <c r="AH370" s="7"/>
      <c r="AI370" s="7"/>
      <c r="AJ370" s="7"/>
      <c r="AK370" s="7"/>
      <c r="AL370" s="8"/>
      <c r="AM370" s="8"/>
      <c r="AN370" s="7"/>
      <c r="AO370" s="7"/>
      <c r="AP370" s="7"/>
      <c r="AQ370" s="7"/>
      <c r="AR370" s="7"/>
      <c r="AS370" s="7"/>
      <c r="AT370" s="152"/>
      <c r="AU370" s="80" t="s">
        <v>1038</v>
      </c>
    </row>
    <row r="371" spans="1:47" ht="15" customHeight="1">
      <c r="A371" s="18" t="s">
        <v>24</v>
      </c>
      <c r="B371" s="18" t="s">
        <v>25</v>
      </c>
      <c r="C371" s="18" t="s">
        <v>587</v>
      </c>
      <c r="D371" s="18" t="s">
        <v>1926</v>
      </c>
      <c r="E371" s="18"/>
      <c r="F371" s="17"/>
      <c r="G371" s="23"/>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7"/>
      <c r="AG371" s="7"/>
      <c r="AH371" s="7"/>
      <c r="AI371" s="7"/>
      <c r="AJ371" s="7"/>
      <c r="AK371" s="7"/>
      <c r="AL371" s="8"/>
      <c r="AM371" s="8"/>
      <c r="AN371" s="7"/>
      <c r="AO371" s="7"/>
      <c r="AP371" s="7"/>
      <c r="AQ371" s="7"/>
      <c r="AR371" s="7"/>
      <c r="AS371" s="7"/>
      <c r="AT371" s="152"/>
      <c r="AU371" s="80" t="s">
        <v>1038</v>
      </c>
    </row>
    <row r="372" spans="1:47" ht="15" customHeight="1">
      <c r="A372" s="18" t="s">
        <v>24</v>
      </c>
      <c r="B372" s="18" t="s">
        <v>25</v>
      </c>
      <c r="C372" s="18" t="s">
        <v>587</v>
      </c>
      <c r="D372" s="18" t="s">
        <v>2034</v>
      </c>
      <c r="E372" s="18"/>
      <c r="F372" s="17"/>
      <c r="G372" s="23"/>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7"/>
      <c r="AG372" s="7"/>
      <c r="AH372" s="7"/>
      <c r="AI372" s="7"/>
      <c r="AJ372" s="7"/>
      <c r="AK372" s="7"/>
      <c r="AL372" s="8"/>
      <c r="AM372" s="8"/>
      <c r="AN372" s="7"/>
      <c r="AO372" s="7"/>
      <c r="AP372" s="7"/>
      <c r="AQ372" s="7"/>
      <c r="AR372" s="7"/>
      <c r="AS372" s="7"/>
      <c r="AT372" s="152"/>
      <c r="AU372" s="80" t="s">
        <v>1038</v>
      </c>
    </row>
    <row r="373" spans="1:47" ht="15" customHeight="1">
      <c r="A373" s="18" t="s">
        <v>24</v>
      </c>
      <c r="B373" s="18" t="s">
        <v>25</v>
      </c>
      <c r="C373" s="18" t="s">
        <v>587</v>
      </c>
      <c r="D373" s="18" t="s">
        <v>2030</v>
      </c>
      <c r="E373" s="18"/>
      <c r="F373" s="17"/>
      <c r="G373" s="23"/>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7"/>
      <c r="AG373" s="7"/>
      <c r="AH373" s="7"/>
      <c r="AI373" s="7"/>
      <c r="AJ373" s="7"/>
      <c r="AK373" s="7"/>
      <c r="AL373" s="8"/>
      <c r="AM373" s="8"/>
      <c r="AN373" s="7"/>
      <c r="AO373" s="7"/>
      <c r="AP373" s="7"/>
      <c r="AQ373" s="7"/>
      <c r="AR373" s="7"/>
      <c r="AS373" s="7"/>
      <c r="AT373" s="152"/>
      <c r="AU373" s="80" t="s">
        <v>1038</v>
      </c>
    </row>
    <row r="374" spans="1:47" ht="15" customHeight="1">
      <c r="A374" s="6" t="s">
        <v>24</v>
      </c>
      <c r="B374" s="6" t="s">
        <v>25</v>
      </c>
      <c r="C374" s="6" t="s">
        <v>587</v>
      </c>
      <c r="D374" s="6" t="s">
        <v>2039</v>
      </c>
      <c r="E374" s="6"/>
      <c r="F374" s="9">
        <v>0.45</v>
      </c>
      <c r="G374" s="23" t="s">
        <v>525</v>
      </c>
      <c r="H374" s="6" t="s">
        <v>512</v>
      </c>
      <c r="I374" s="6" t="s">
        <v>525</v>
      </c>
      <c r="J374" s="6"/>
      <c r="K374" s="6"/>
      <c r="L374" s="6"/>
      <c r="M374" s="6"/>
      <c r="N374" s="6"/>
      <c r="O374" s="6"/>
      <c r="P374" s="6"/>
      <c r="Q374" s="6"/>
      <c r="R374" s="6"/>
      <c r="S374" s="6"/>
      <c r="T374" s="6"/>
      <c r="U374" s="6"/>
      <c r="V374" s="6"/>
      <c r="W374" s="6"/>
      <c r="X374" s="6"/>
      <c r="Y374" s="6"/>
      <c r="Z374" s="6"/>
      <c r="AA374" s="6"/>
      <c r="AB374" s="6"/>
      <c r="AC374" s="6"/>
      <c r="AD374" s="6"/>
      <c r="AE374" s="6"/>
      <c r="AF374" s="7">
        <v>1</v>
      </c>
      <c r="AG374" s="7">
        <f t="shared" ref="AG374:AH374" si="439">IF(H374="US",1,0)</f>
        <v>0</v>
      </c>
      <c r="AH374" s="7">
        <f t="shared" si="439"/>
        <v>1</v>
      </c>
      <c r="AI374" s="7">
        <f t="shared" ref="AI374:AI381" si="440">IF(G374="US",1,0)</f>
        <v>1</v>
      </c>
      <c r="AJ374" s="7" t="str">
        <f t="shared" ref="AJ374:AJ381" si="441">IF(AF374=0,"0",IF(AF374=0.5,"3","6"))</f>
        <v>6</v>
      </c>
      <c r="AK374" s="7" t="str">
        <f t="shared" ref="AK374:AK381" si="442">IF(AI374=1,"6","0")</f>
        <v>6</v>
      </c>
      <c r="AL374" s="7" t="str">
        <f t="shared" ref="AL374:AL380" si="443">IF(AF374=0,"1",IF(AF374=0.5,"3","6"))</f>
        <v>6</v>
      </c>
      <c r="AM374" s="7" t="str">
        <f t="shared" ref="AM374:AM381" si="444">IF(AH374=1,"7","0")</f>
        <v>7</v>
      </c>
      <c r="AN374" s="7" t="str">
        <f t="shared" ref="AN374:AN381" si="445">IF(AI374=1,"11","0")</f>
        <v>11</v>
      </c>
      <c r="AO374" s="7" t="str">
        <f t="shared" ref="AO374:AO381" si="446">IF(AG374=1,"14","0")</f>
        <v>0</v>
      </c>
      <c r="AP374" s="7">
        <f t="shared" ref="AP374:AP381" si="447">(0.5*F374)*100</f>
        <v>22.5</v>
      </c>
      <c r="AQ374" s="7">
        <f t="shared" ref="AQ374:AQ381" si="448">SUM(AJ374+AK374+AL374+AM374+AN374+AO374+AP374)</f>
        <v>58.5</v>
      </c>
      <c r="AR374" s="10">
        <f>IF(AQ374&lt;AQ370,AR370+1,AR370)</f>
        <v>0</v>
      </c>
      <c r="AS374" s="10"/>
      <c r="AT374" s="152"/>
      <c r="AU374" t="s">
        <v>1812</v>
      </c>
    </row>
    <row r="375" spans="1:47" ht="15" customHeight="1">
      <c r="A375" s="6" t="s">
        <v>24</v>
      </c>
      <c r="B375" s="6" t="s">
        <v>25</v>
      </c>
      <c r="C375" s="6" t="s">
        <v>587</v>
      </c>
      <c r="D375" s="6" t="s">
        <v>2039</v>
      </c>
      <c r="E375" s="6"/>
      <c r="F375" s="9">
        <v>0.45</v>
      </c>
      <c r="G375" s="23" t="s">
        <v>525</v>
      </c>
      <c r="H375" s="6" t="s">
        <v>512</v>
      </c>
      <c r="I375" s="6" t="s">
        <v>525</v>
      </c>
      <c r="J375" s="6"/>
      <c r="K375" s="6"/>
      <c r="L375" s="6"/>
      <c r="M375" s="6"/>
      <c r="N375" s="6"/>
      <c r="O375" s="6"/>
      <c r="P375" s="6"/>
      <c r="Q375" s="6"/>
      <c r="R375" s="6"/>
      <c r="S375" s="6"/>
      <c r="T375" s="6"/>
      <c r="U375" s="6"/>
      <c r="V375" s="6"/>
      <c r="W375" s="6"/>
      <c r="X375" s="6"/>
      <c r="Y375" s="6"/>
      <c r="Z375" s="6"/>
      <c r="AA375" s="6"/>
      <c r="AB375" s="6"/>
      <c r="AC375" s="6"/>
      <c r="AD375" s="6"/>
      <c r="AE375" s="6"/>
      <c r="AF375" s="7">
        <v>1</v>
      </c>
      <c r="AG375" s="7">
        <f t="shared" ref="AG375:AH375" si="449">IF(H375="US",1,0)</f>
        <v>0</v>
      </c>
      <c r="AH375" s="7">
        <f t="shared" si="449"/>
        <v>1</v>
      </c>
      <c r="AI375" s="7">
        <f t="shared" si="440"/>
        <v>1</v>
      </c>
      <c r="AJ375" s="7" t="str">
        <f t="shared" si="441"/>
        <v>6</v>
      </c>
      <c r="AK375" s="7" t="str">
        <f t="shared" si="442"/>
        <v>6</v>
      </c>
      <c r="AL375" s="7" t="str">
        <f t="shared" si="443"/>
        <v>6</v>
      </c>
      <c r="AM375" s="7" t="str">
        <f t="shared" si="444"/>
        <v>7</v>
      </c>
      <c r="AN375" s="7" t="str">
        <f t="shared" si="445"/>
        <v>11</v>
      </c>
      <c r="AO375" s="7" t="str">
        <f t="shared" si="446"/>
        <v>0</v>
      </c>
      <c r="AP375" s="7">
        <f t="shared" si="447"/>
        <v>22.5</v>
      </c>
      <c r="AQ375" s="7">
        <f t="shared" si="448"/>
        <v>58.5</v>
      </c>
      <c r="AR375" s="10">
        <f t="shared" ref="AR375:AR381" si="450">IF(AQ375&lt;AQ374,AR374+1,AR374)</f>
        <v>0</v>
      </c>
      <c r="AS375" s="10"/>
      <c r="AT375" s="152"/>
      <c r="AU375" t="s">
        <v>1812</v>
      </c>
    </row>
    <row r="376" spans="1:47" ht="15" customHeight="1">
      <c r="A376" s="6" t="s">
        <v>24</v>
      </c>
      <c r="B376" s="6" t="s">
        <v>25</v>
      </c>
      <c r="C376" s="6" t="s">
        <v>587</v>
      </c>
      <c r="D376" s="6" t="s">
        <v>2040</v>
      </c>
      <c r="E376" s="6"/>
      <c r="F376" s="9">
        <v>0.45</v>
      </c>
      <c r="G376" s="23" t="s">
        <v>525</v>
      </c>
      <c r="H376" s="6" t="s">
        <v>444</v>
      </c>
      <c r="I376" s="6" t="s">
        <v>525</v>
      </c>
      <c r="J376" s="6"/>
      <c r="K376" s="6"/>
      <c r="L376" s="6"/>
      <c r="M376" s="6"/>
      <c r="N376" s="6"/>
      <c r="O376" s="6"/>
      <c r="P376" s="6"/>
      <c r="Q376" s="6"/>
      <c r="R376" s="6"/>
      <c r="S376" s="6"/>
      <c r="T376" s="6"/>
      <c r="U376" s="6"/>
      <c r="V376" s="6"/>
      <c r="W376" s="6"/>
      <c r="X376" s="6"/>
      <c r="Y376" s="6"/>
      <c r="Z376" s="6"/>
      <c r="AA376" s="6"/>
      <c r="AB376" s="6"/>
      <c r="AC376" s="6"/>
      <c r="AD376" s="6"/>
      <c r="AE376" s="6"/>
      <c r="AF376" s="7">
        <v>1</v>
      </c>
      <c r="AG376" s="7">
        <f t="shared" ref="AG376:AH376" si="451">IF(H376="US",1,0)</f>
        <v>0</v>
      </c>
      <c r="AH376" s="7">
        <f t="shared" si="451"/>
        <v>1</v>
      </c>
      <c r="AI376" s="7">
        <f t="shared" si="440"/>
        <v>1</v>
      </c>
      <c r="AJ376" s="7" t="str">
        <f t="shared" si="441"/>
        <v>6</v>
      </c>
      <c r="AK376" s="7" t="str">
        <f t="shared" si="442"/>
        <v>6</v>
      </c>
      <c r="AL376" s="7" t="str">
        <f t="shared" si="443"/>
        <v>6</v>
      </c>
      <c r="AM376" s="7" t="str">
        <f t="shared" si="444"/>
        <v>7</v>
      </c>
      <c r="AN376" s="7" t="str">
        <f t="shared" si="445"/>
        <v>11</v>
      </c>
      <c r="AO376" s="7" t="str">
        <f t="shared" si="446"/>
        <v>0</v>
      </c>
      <c r="AP376" s="7">
        <f t="shared" si="447"/>
        <v>22.5</v>
      </c>
      <c r="AQ376" s="7">
        <f t="shared" si="448"/>
        <v>58.5</v>
      </c>
      <c r="AR376" s="10">
        <f t="shared" si="450"/>
        <v>0</v>
      </c>
      <c r="AS376" s="10"/>
      <c r="AT376" s="152"/>
      <c r="AU376" t="s">
        <v>1812</v>
      </c>
    </row>
    <row r="377" spans="1:47" ht="15" customHeight="1">
      <c r="A377" s="6" t="s">
        <v>24</v>
      </c>
      <c r="B377" s="6" t="s">
        <v>25</v>
      </c>
      <c r="C377" s="6" t="s">
        <v>587</v>
      </c>
      <c r="D377" s="6" t="s">
        <v>2040</v>
      </c>
      <c r="E377" s="6"/>
      <c r="F377" s="9">
        <v>0.45</v>
      </c>
      <c r="G377" s="23" t="s">
        <v>525</v>
      </c>
      <c r="H377" s="6" t="s">
        <v>574</v>
      </c>
      <c r="I377" s="6" t="s">
        <v>525</v>
      </c>
      <c r="J377" s="6"/>
      <c r="K377" s="6"/>
      <c r="L377" s="6"/>
      <c r="M377" s="6"/>
      <c r="N377" s="6"/>
      <c r="O377" s="6"/>
      <c r="P377" s="6"/>
      <c r="Q377" s="6"/>
      <c r="R377" s="6"/>
      <c r="S377" s="6"/>
      <c r="T377" s="6"/>
      <c r="U377" s="6"/>
      <c r="V377" s="6"/>
      <c r="W377" s="6"/>
      <c r="X377" s="6"/>
      <c r="Y377" s="6"/>
      <c r="Z377" s="6"/>
      <c r="AA377" s="6"/>
      <c r="AB377" s="6"/>
      <c r="AC377" s="6"/>
      <c r="AD377" s="6"/>
      <c r="AE377" s="6"/>
      <c r="AF377" s="7">
        <v>1</v>
      </c>
      <c r="AG377" s="7">
        <f t="shared" ref="AG377:AH377" si="452">IF(H377="US",1,0)</f>
        <v>0</v>
      </c>
      <c r="AH377" s="7">
        <f t="shared" si="452"/>
        <v>1</v>
      </c>
      <c r="AI377" s="7">
        <f t="shared" si="440"/>
        <v>1</v>
      </c>
      <c r="AJ377" s="7" t="str">
        <f t="shared" si="441"/>
        <v>6</v>
      </c>
      <c r="AK377" s="7" t="str">
        <f t="shared" si="442"/>
        <v>6</v>
      </c>
      <c r="AL377" s="7" t="str">
        <f t="shared" si="443"/>
        <v>6</v>
      </c>
      <c r="AM377" s="7" t="str">
        <f t="shared" si="444"/>
        <v>7</v>
      </c>
      <c r="AN377" s="7" t="str">
        <f t="shared" si="445"/>
        <v>11</v>
      </c>
      <c r="AO377" s="7" t="str">
        <f t="shared" si="446"/>
        <v>0</v>
      </c>
      <c r="AP377" s="7">
        <f t="shared" si="447"/>
        <v>22.5</v>
      </c>
      <c r="AQ377" s="7">
        <f t="shared" si="448"/>
        <v>58.5</v>
      </c>
      <c r="AR377" s="10">
        <f t="shared" si="450"/>
        <v>0</v>
      </c>
      <c r="AS377" s="10"/>
      <c r="AT377" s="152"/>
      <c r="AU377" t="s">
        <v>1812</v>
      </c>
    </row>
    <row r="378" spans="1:47" ht="15" customHeight="1">
      <c r="A378" s="6" t="s">
        <v>24</v>
      </c>
      <c r="B378" s="6" t="s">
        <v>25</v>
      </c>
      <c r="C378" s="6" t="s">
        <v>587</v>
      </c>
      <c r="D378" s="6" t="s">
        <v>2041</v>
      </c>
      <c r="E378" s="6"/>
      <c r="F378" s="9">
        <v>0.6</v>
      </c>
      <c r="G378" s="23" t="s">
        <v>525</v>
      </c>
      <c r="H378" s="6" t="s">
        <v>458</v>
      </c>
      <c r="I378" s="6" t="s">
        <v>525</v>
      </c>
      <c r="J378" s="6"/>
      <c r="K378" s="6"/>
      <c r="L378" s="6"/>
      <c r="M378" s="6"/>
      <c r="N378" s="6"/>
      <c r="O378" s="6"/>
      <c r="P378" s="6"/>
      <c r="Q378" s="6"/>
      <c r="R378" s="6"/>
      <c r="S378" s="6"/>
      <c r="T378" s="6"/>
      <c r="U378" s="6"/>
      <c r="V378" s="6"/>
      <c r="W378" s="6"/>
      <c r="X378" s="6"/>
      <c r="Y378" s="6"/>
      <c r="Z378" s="6"/>
      <c r="AA378" s="6"/>
      <c r="AB378" s="6"/>
      <c r="AC378" s="6"/>
      <c r="AD378" s="6"/>
      <c r="AE378" s="6"/>
      <c r="AF378" s="7">
        <v>1</v>
      </c>
      <c r="AG378" s="7">
        <f t="shared" ref="AG378:AH378" si="453">IF(H378="US",1,0)</f>
        <v>0</v>
      </c>
      <c r="AH378" s="7">
        <f t="shared" si="453"/>
        <v>1</v>
      </c>
      <c r="AI378" s="7">
        <f t="shared" si="440"/>
        <v>1</v>
      </c>
      <c r="AJ378" s="7" t="str">
        <f t="shared" si="441"/>
        <v>6</v>
      </c>
      <c r="AK378" s="7" t="str">
        <f t="shared" si="442"/>
        <v>6</v>
      </c>
      <c r="AL378" s="7" t="str">
        <f t="shared" si="443"/>
        <v>6</v>
      </c>
      <c r="AM378" s="7" t="str">
        <f t="shared" si="444"/>
        <v>7</v>
      </c>
      <c r="AN378" s="7" t="str">
        <f t="shared" si="445"/>
        <v>11</v>
      </c>
      <c r="AO378" s="7" t="str">
        <f t="shared" si="446"/>
        <v>0</v>
      </c>
      <c r="AP378" s="7">
        <f t="shared" si="447"/>
        <v>30</v>
      </c>
      <c r="AQ378" s="7">
        <f t="shared" si="448"/>
        <v>66</v>
      </c>
      <c r="AR378" s="10">
        <f t="shared" si="450"/>
        <v>0</v>
      </c>
      <c r="AS378" s="10"/>
      <c r="AT378" s="152"/>
      <c r="AU378" t="s">
        <v>1812</v>
      </c>
    </row>
    <row r="379" spans="1:47" ht="15" customHeight="1">
      <c r="A379" s="6" t="s">
        <v>24</v>
      </c>
      <c r="B379" s="6" t="s">
        <v>25</v>
      </c>
      <c r="C379" s="6" t="s">
        <v>587</v>
      </c>
      <c r="D379" s="6" t="s">
        <v>2041</v>
      </c>
      <c r="E379" s="6"/>
      <c r="F379" s="9">
        <v>0.6</v>
      </c>
      <c r="G379" s="23" t="s">
        <v>525</v>
      </c>
      <c r="H379" s="6" t="s">
        <v>458</v>
      </c>
      <c r="I379" s="6" t="s">
        <v>525</v>
      </c>
      <c r="J379" s="6"/>
      <c r="K379" s="6"/>
      <c r="L379" s="6"/>
      <c r="M379" s="6"/>
      <c r="N379" s="6"/>
      <c r="O379" s="6"/>
      <c r="P379" s="6"/>
      <c r="Q379" s="6"/>
      <c r="R379" s="6"/>
      <c r="S379" s="6"/>
      <c r="T379" s="6"/>
      <c r="U379" s="6"/>
      <c r="V379" s="6"/>
      <c r="W379" s="6"/>
      <c r="X379" s="6"/>
      <c r="Y379" s="6"/>
      <c r="Z379" s="6"/>
      <c r="AA379" s="6"/>
      <c r="AB379" s="6"/>
      <c r="AC379" s="6"/>
      <c r="AD379" s="6"/>
      <c r="AE379" s="6"/>
      <c r="AF379" s="7">
        <v>1</v>
      </c>
      <c r="AG379" s="7">
        <f t="shared" ref="AG379:AH379" si="454">IF(H379="US",1,0)</f>
        <v>0</v>
      </c>
      <c r="AH379" s="7">
        <f t="shared" si="454"/>
        <v>1</v>
      </c>
      <c r="AI379" s="7">
        <f t="shared" si="440"/>
        <v>1</v>
      </c>
      <c r="AJ379" s="7" t="str">
        <f t="shared" si="441"/>
        <v>6</v>
      </c>
      <c r="AK379" s="7" t="str">
        <f t="shared" si="442"/>
        <v>6</v>
      </c>
      <c r="AL379" s="7" t="str">
        <f t="shared" si="443"/>
        <v>6</v>
      </c>
      <c r="AM379" s="7" t="str">
        <f t="shared" si="444"/>
        <v>7</v>
      </c>
      <c r="AN379" s="7" t="str">
        <f t="shared" si="445"/>
        <v>11</v>
      </c>
      <c r="AO379" s="7" t="str">
        <f t="shared" si="446"/>
        <v>0</v>
      </c>
      <c r="AP379" s="7">
        <f t="shared" si="447"/>
        <v>30</v>
      </c>
      <c r="AQ379" s="7">
        <f t="shared" si="448"/>
        <v>66</v>
      </c>
      <c r="AR379" s="10">
        <f t="shared" si="450"/>
        <v>0</v>
      </c>
      <c r="AS379" s="10"/>
      <c r="AT379" s="152"/>
      <c r="AU379" t="s">
        <v>1812</v>
      </c>
    </row>
    <row r="380" spans="1:47" ht="15" customHeight="1">
      <c r="A380" s="6" t="s">
        <v>24</v>
      </c>
      <c r="B380" s="6" t="s">
        <v>25</v>
      </c>
      <c r="C380" s="6" t="s">
        <v>587</v>
      </c>
      <c r="D380" s="6" t="s">
        <v>2042</v>
      </c>
      <c r="E380" s="6"/>
      <c r="F380" s="9">
        <v>0.6</v>
      </c>
      <c r="G380" s="23" t="s">
        <v>525</v>
      </c>
      <c r="H380" s="6" t="s">
        <v>444</v>
      </c>
      <c r="I380" s="6" t="s">
        <v>525</v>
      </c>
      <c r="J380" s="6"/>
      <c r="K380" s="6"/>
      <c r="L380" s="6"/>
      <c r="M380" s="6"/>
      <c r="N380" s="6"/>
      <c r="O380" s="6"/>
      <c r="P380" s="6"/>
      <c r="Q380" s="6"/>
      <c r="R380" s="6"/>
      <c r="S380" s="6"/>
      <c r="T380" s="6"/>
      <c r="U380" s="6"/>
      <c r="V380" s="6"/>
      <c r="W380" s="6"/>
      <c r="X380" s="6"/>
      <c r="Y380" s="6"/>
      <c r="Z380" s="6"/>
      <c r="AA380" s="6"/>
      <c r="AB380" s="6"/>
      <c r="AC380" s="6"/>
      <c r="AD380" s="6"/>
      <c r="AE380" s="6"/>
      <c r="AF380" s="7">
        <v>1</v>
      </c>
      <c r="AG380" s="7">
        <f t="shared" ref="AG380:AH380" si="455">IF(H380="US",1,0)</f>
        <v>0</v>
      </c>
      <c r="AH380" s="7">
        <f t="shared" si="455"/>
        <v>1</v>
      </c>
      <c r="AI380" s="7">
        <f t="shared" si="440"/>
        <v>1</v>
      </c>
      <c r="AJ380" s="7" t="str">
        <f t="shared" si="441"/>
        <v>6</v>
      </c>
      <c r="AK380" s="7" t="str">
        <f t="shared" si="442"/>
        <v>6</v>
      </c>
      <c r="AL380" s="7" t="str">
        <f t="shared" si="443"/>
        <v>6</v>
      </c>
      <c r="AM380" s="7" t="str">
        <f t="shared" si="444"/>
        <v>7</v>
      </c>
      <c r="AN380" s="7" t="str">
        <f t="shared" si="445"/>
        <v>11</v>
      </c>
      <c r="AO380" s="7" t="str">
        <f t="shared" si="446"/>
        <v>0</v>
      </c>
      <c r="AP380" s="7">
        <f t="shared" si="447"/>
        <v>30</v>
      </c>
      <c r="AQ380" s="7">
        <f t="shared" si="448"/>
        <v>66</v>
      </c>
      <c r="AR380" s="10">
        <f t="shared" si="450"/>
        <v>0</v>
      </c>
      <c r="AS380" s="10"/>
      <c r="AT380" s="152"/>
      <c r="AU380" t="s">
        <v>1812</v>
      </c>
    </row>
    <row r="381" spans="1:47" ht="15" customHeight="1">
      <c r="A381" s="6" t="s">
        <v>24</v>
      </c>
      <c r="B381" s="6" t="s">
        <v>25</v>
      </c>
      <c r="C381" s="6" t="s">
        <v>587</v>
      </c>
      <c r="D381" s="6" t="s">
        <v>2042</v>
      </c>
      <c r="E381" s="6"/>
      <c r="F381" s="9">
        <v>0.6</v>
      </c>
      <c r="G381" s="23" t="s">
        <v>525</v>
      </c>
      <c r="H381" s="6" t="s">
        <v>574</v>
      </c>
      <c r="I381" s="6" t="s">
        <v>525</v>
      </c>
      <c r="J381" s="6"/>
      <c r="K381" s="6"/>
      <c r="L381" s="6"/>
      <c r="M381" s="6"/>
      <c r="N381" s="6"/>
      <c r="O381" s="6"/>
      <c r="P381" s="6"/>
      <c r="Q381" s="6"/>
      <c r="R381" s="6"/>
      <c r="S381" s="6"/>
      <c r="T381" s="6"/>
      <c r="U381" s="6"/>
      <c r="V381" s="6"/>
      <c r="W381" s="6"/>
      <c r="X381" s="6"/>
      <c r="Y381" s="6"/>
      <c r="Z381" s="6"/>
      <c r="AA381" s="6"/>
      <c r="AB381" s="6"/>
      <c r="AC381" s="6"/>
      <c r="AD381" s="6"/>
      <c r="AE381" s="6"/>
      <c r="AF381" s="7">
        <v>1</v>
      </c>
      <c r="AG381" s="7">
        <f t="shared" ref="AG381:AH381" si="456">IF(H381="US",1,0)</f>
        <v>0</v>
      </c>
      <c r="AH381" s="7">
        <f t="shared" si="456"/>
        <v>1</v>
      </c>
      <c r="AI381" s="7">
        <f t="shared" si="440"/>
        <v>1</v>
      </c>
      <c r="AJ381" s="7" t="str">
        <f t="shared" si="441"/>
        <v>6</v>
      </c>
      <c r="AK381" s="7" t="str">
        <f t="shared" si="442"/>
        <v>6</v>
      </c>
      <c r="AL381" s="7">
        <v>3</v>
      </c>
      <c r="AM381" s="7" t="str">
        <f t="shared" si="444"/>
        <v>7</v>
      </c>
      <c r="AN381" s="7" t="str">
        <f t="shared" si="445"/>
        <v>11</v>
      </c>
      <c r="AO381" s="7" t="str">
        <f t="shared" si="446"/>
        <v>0</v>
      </c>
      <c r="AP381" s="7">
        <f t="shared" si="447"/>
        <v>30</v>
      </c>
      <c r="AQ381" s="7">
        <f t="shared" si="448"/>
        <v>63</v>
      </c>
      <c r="AR381" s="10">
        <f t="shared" si="450"/>
        <v>1</v>
      </c>
      <c r="AS381" s="10"/>
      <c r="AT381" s="152"/>
      <c r="AU381" t="s">
        <v>1812</v>
      </c>
    </row>
    <row r="382" spans="1:47" ht="15" customHeight="1">
      <c r="A382" s="18" t="s">
        <v>24</v>
      </c>
      <c r="B382" s="18" t="s">
        <v>25</v>
      </c>
      <c r="C382" s="18" t="s">
        <v>587</v>
      </c>
      <c r="D382" s="18" t="s">
        <v>2043</v>
      </c>
      <c r="E382" s="18"/>
      <c r="F382" s="17"/>
      <c r="G382" s="23"/>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7"/>
      <c r="AG382" s="7"/>
      <c r="AH382" s="7"/>
      <c r="AI382" s="7"/>
      <c r="AJ382" s="7"/>
      <c r="AK382" s="7"/>
      <c r="AL382" s="8"/>
      <c r="AM382" s="8"/>
      <c r="AN382" s="7"/>
      <c r="AO382" s="7"/>
      <c r="AP382" s="7"/>
      <c r="AQ382" s="7"/>
      <c r="AR382" s="7"/>
      <c r="AS382" s="7"/>
      <c r="AT382" s="152"/>
      <c r="AU382" s="80" t="s">
        <v>1038</v>
      </c>
    </row>
    <row r="383" spans="1:47" ht="15" customHeight="1">
      <c r="A383" s="18" t="s">
        <v>24</v>
      </c>
      <c r="B383" s="18" t="s">
        <v>25</v>
      </c>
      <c r="C383" s="18" t="s">
        <v>210</v>
      </c>
      <c r="D383" s="18" t="s">
        <v>2044</v>
      </c>
      <c r="E383" s="18"/>
      <c r="F383" s="17"/>
      <c r="G383" s="23"/>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7"/>
      <c r="AG383" s="7"/>
      <c r="AH383" s="7"/>
      <c r="AI383" s="7"/>
      <c r="AJ383" s="7"/>
      <c r="AK383" s="7"/>
      <c r="AL383" s="8"/>
      <c r="AM383" s="8"/>
      <c r="AN383" s="7"/>
      <c r="AO383" s="7"/>
      <c r="AP383" s="7"/>
      <c r="AQ383" s="7"/>
      <c r="AR383" s="7"/>
      <c r="AS383" s="7"/>
      <c r="AT383" s="152"/>
      <c r="AU383" s="80" t="s">
        <v>1038</v>
      </c>
    </row>
    <row r="384" spans="1:47" ht="15" customHeight="1">
      <c r="A384" s="18" t="s">
        <v>24</v>
      </c>
      <c r="B384" s="18" t="s">
        <v>25</v>
      </c>
      <c r="C384" s="18" t="s">
        <v>210</v>
      </c>
      <c r="D384" s="18" t="s">
        <v>2045</v>
      </c>
      <c r="E384" s="18"/>
      <c r="F384" s="17"/>
      <c r="G384" s="23"/>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7"/>
      <c r="AG384" s="7"/>
      <c r="AH384" s="7"/>
      <c r="AI384" s="7"/>
      <c r="AJ384" s="7"/>
      <c r="AK384" s="7"/>
      <c r="AL384" s="8"/>
      <c r="AM384" s="8"/>
      <c r="AN384" s="7"/>
      <c r="AO384" s="7"/>
      <c r="AP384" s="7"/>
      <c r="AQ384" s="7"/>
      <c r="AR384" s="7"/>
      <c r="AS384" s="7"/>
      <c r="AT384" s="152"/>
      <c r="AU384" s="80" t="s">
        <v>1038</v>
      </c>
    </row>
    <row r="385" spans="1:47" ht="15" customHeight="1">
      <c r="A385" s="18" t="s">
        <v>24</v>
      </c>
      <c r="B385" s="18" t="s">
        <v>25</v>
      </c>
      <c r="C385" s="18" t="s">
        <v>210</v>
      </c>
      <c r="D385" s="18" t="s">
        <v>2046</v>
      </c>
      <c r="E385" s="18"/>
      <c r="F385" s="17"/>
      <c r="G385" s="23"/>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7"/>
      <c r="AG385" s="7"/>
      <c r="AH385" s="7"/>
      <c r="AI385" s="7"/>
      <c r="AJ385" s="7"/>
      <c r="AK385" s="7"/>
      <c r="AL385" s="8"/>
      <c r="AM385" s="8"/>
      <c r="AN385" s="7"/>
      <c r="AO385" s="7"/>
      <c r="AP385" s="7"/>
      <c r="AQ385" s="7"/>
      <c r="AR385" s="7"/>
      <c r="AS385" s="7"/>
      <c r="AT385" s="152"/>
      <c r="AU385" s="80" t="s">
        <v>1038</v>
      </c>
    </row>
    <row r="386" spans="1:47" ht="15" customHeight="1">
      <c r="A386" s="18" t="s">
        <v>24</v>
      </c>
      <c r="B386" s="18" t="s">
        <v>25</v>
      </c>
      <c r="C386" s="18" t="s">
        <v>210</v>
      </c>
      <c r="D386" s="18" t="s">
        <v>2047</v>
      </c>
      <c r="E386" s="18"/>
      <c r="F386" s="17"/>
      <c r="G386" s="23"/>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7"/>
      <c r="AG386" s="7"/>
      <c r="AH386" s="7"/>
      <c r="AI386" s="7"/>
      <c r="AJ386" s="7"/>
      <c r="AK386" s="7"/>
      <c r="AL386" s="8"/>
      <c r="AM386" s="8"/>
      <c r="AN386" s="7"/>
      <c r="AO386" s="7"/>
      <c r="AP386" s="7"/>
      <c r="AQ386" s="7"/>
      <c r="AR386" s="7"/>
      <c r="AS386" s="7"/>
      <c r="AT386" s="152"/>
      <c r="AU386" s="80" t="s">
        <v>1038</v>
      </c>
    </row>
    <row r="387" spans="1:47" ht="15" customHeight="1">
      <c r="A387" s="18" t="s">
        <v>24</v>
      </c>
      <c r="B387" s="18" t="s">
        <v>25</v>
      </c>
      <c r="C387" s="18" t="s">
        <v>210</v>
      </c>
      <c r="D387" s="18" t="s">
        <v>2048</v>
      </c>
      <c r="E387" s="18"/>
      <c r="F387" s="17"/>
      <c r="G387" s="23"/>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7"/>
      <c r="AG387" s="7"/>
      <c r="AH387" s="7"/>
      <c r="AI387" s="7"/>
      <c r="AJ387" s="7"/>
      <c r="AK387" s="7"/>
      <c r="AL387" s="8"/>
      <c r="AM387" s="8"/>
      <c r="AN387" s="7"/>
      <c r="AO387" s="7"/>
      <c r="AP387" s="7"/>
      <c r="AQ387" s="7"/>
      <c r="AR387" s="7"/>
      <c r="AS387" s="7"/>
      <c r="AT387" s="152"/>
      <c r="AU387" s="80" t="s">
        <v>1038</v>
      </c>
    </row>
    <row r="388" spans="1:47" ht="15" customHeight="1">
      <c r="A388" s="18" t="s">
        <v>24</v>
      </c>
      <c r="B388" s="18" t="s">
        <v>25</v>
      </c>
      <c r="C388" s="18" t="s">
        <v>210</v>
      </c>
      <c r="D388" s="18" t="s">
        <v>2049</v>
      </c>
      <c r="E388" s="18"/>
      <c r="F388" s="17"/>
      <c r="G388" s="23"/>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7"/>
      <c r="AG388" s="7"/>
      <c r="AH388" s="7"/>
      <c r="AI388" s="7"/>
      <c r="AJ388" s="7"/>
      <c r="AK388" s="7"/>
      <c r="AL388" s="8"/>
      <c r="AM388" s="8"/>
      <c r="AN388" s="7"/>
      <c r="AO388" s="7"/>
      <c r="AP388" s="7"/>
      <c r="AQ388" s="7"/>
      <c r="AR388" s="7"/>
      <c r="AS388" s="7"/>
      <c r="AT388" s="152"/>
      <c r="AU388" s="80" t="s">
        <v>1038</v>
      </c>
    </row>
    <row r="389" spans="1:47" ht="15" customHeight="1">
      <c r="A389" s="18" t="s">
        <v>24</v>
      </c>
      <c r="B389" s="18" t="s">
        <v>25</v>
      </c>
      <c r="C389" s="18" t="s">
        <v>210</v>
      </c>
      <c r="D389" s="18" t="s">
        <v>1874</v>
      </c>
      <c r="E389" s="18"/>
      <c r="F389" s="17"/>
      <c r="G389" s="23"/>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7"/>
      <c r="AG389" s="7"/>
      <c r="AH389" s="7"/>
      <c r="AI389" s="7"/>
      <c r="AJ389" s="7"/>
      <c r="AK389" s="7"/>
      <c r="AL389" s="8"/>
      <c r="AM389" s="8"/>
      <c r="AN389" s="7"/>
      <c r="AO389" s="7"/>
      <c r="AP389" s="7"/>
      <c r="AQ389" s="7"/>
      <c r="AR389" s="7"/>
      <c r="AS389" s="7"/>
      <c r="AT389" s="152"/>
      <c r="AU389" s="80" t="s">
        <v>1038</v>
      </c>
    </row>
    <row r="390" spans="1:47" ht="15" customHeight="1">
      <c r="A390" s="18" t="s">
        <v>24</v>
      </c>
      <c r="B390" s="18" t="s">
        <v>25</v>
      </c>
      <c r="C390" s="18" t="s">
        <v>210</v>
      </c>
      <c r="D390" s="18" t="s">
        <v>2050</v>
      </c>
      <c r="E390" s="18"/>
      <c r="F390" s="17"/>
      <c r="G390" s="23"/>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7"/>
      <c r="AG390" s="7"/>
      <c r="AH390" s="7"/>
      <c r="AI390" s="7"/>
      <c r="AJ390" s="7"/>
      <c r="AK390" s="7"/>
      <c r="AL390" s="8"/>
      <c r="AM390" s="8"/>
      <c r="AN390" s="7"/>
      <c r="AO390" s="7"/>
      <c r="AP390" s="7"/>
      <c r="AQ390" s="7"/>
      <c r="AR390" s="7"/>
      <c r="AS390" s="7"/>
      <c r="AT390" s="152"/>
      <c r="AU390" s="80" t="s">
        <v>1038</v>
      </c>
    </row>
    <row r="391" spans="1:47" ht="15" customHeight="1">
      <c r="A391" s="6" t="s">
        <v>24</v>
      </c>
      <c r="B391" s="6" t="s">
        <v>25</v>
      </c>
      <c r="C391" s="6" t="s">
        <v>2051</v>
      </c>
      <c r="D391" s="6" t="s">
        <v>2052</v>
      </c>
      <c r="E391" s="6"/>
      <c r="F391" s="9">
        <v>0.5</v>
      </c>
      <c r="G391" s="23" t="s">
        <v>525</v>
      </c>
      <c r="H391" s="6" t="s">
        <v>525</v>
      </c>
      <c r="I391" s="6" t="s">
        <v>525</v>
      </c>
      <c r="J391" s="6"/>
      <c r="K391" s="6"/>
      <c r="L391" s="6"/>
      <c r="M391" s="6"/>
      <c r="N391" s="6"/>
      <c r="O391" s="6"/>
      <c r="P391" s="6"/>
      <c r="Q391" s="6"/>
      <c r="R391" s="6"/>
      <c r="S391" s="6"/>
      <c r="T391" s="6"/>
      <c r="U391" s="6"/>
      <c r="V391" s="6"/>
      <c r="W391" s="6"/>
      <c r="X391" s="6"/>
      <c r="Y391" s="6"/>
      <c r="Z391" s="6"/>
      <c r="AA391" s="6"/>
      <c r="AB391" s="6"/>
      <c r="AC391" s="6"/>
      <c r="AD391" s="6"/>
      <c r="AE391" s="6"/>
      <c r="AF391" s="7">
        <v>1</v>
      </c>
      <c r="AG391" s="7">
        <f t="shared" ref="AG391:AH391" si="457">IF(H391="US",1,0)</f>
        <v>1</v>
      </c>
      <c r="AH391" s="7">
        <f t="shared" si="457"/>
        <v>1</v>
      </c>
      <c r="AI391" s="7">
        <f t="shared" ref="AI391:AI392" si="458">IF(G391="US",1,0)</f>
        <v>1</v>
      </c>
      <c r="AJ391" s="7" t="str">
        <f t="shared" ref="AJ391:AJ392" si="459">IF(AF391=0,"0",IF(AF391=0.5,"3","6"))</f>
        <v>6</v>
      </c>
      <c r="AK391" s="7" t="str">
        <f t="shared" ref="AK391:AK392" si="460">IF(AI391=1,"6","0")</f>
        <v>6</v>
      </c>
      <c r="AL391" s="7">
        <v>3</v>
      </c>
      <c r="AM391" s="7" t="str">
        <f t="shared" ref="AM391:AM392" si="461">IF(AH391=1,"7","0")</f>
        <v>7</v>
      </c>
      <c r="AN391" s="7" t="str">
        <f t="shared" ref="AN391:AN392" si="462">IF(AI391=1,"11","0")</f>
        <v>11</v>
      </c>
      <c r="AO391" s="7" t="str">
        <f t="shared" ref="AO391:AO392" si="463">IF(AG391=1,"14","0")</f>
        <v>14</v>
      </c>
      <c r="AP391" s="7">
        <f t="shared" ref="AP391:AP392" si="464">(0.5*F391)*100</f>
        <v>25</v>
      </c>
      <c r="AQ391" s="7">
        <f t="shared" ref="AQ391:AQ392" si="465">SUM(AJ391+AK391+AL391+AM391+AN391+AO391+AP391)</f>
        <v>72</v>
      </c>
      <c r="AR391" s="10">
        <f>IF(AQ391&lt;AQ383,AR383+1,AR383)</f>
        <v>0</v>
      </c>
      <c r="AS391" s="10"/>
      <c r="AT391" s="152"/>
      <c r="AU391" t="s">
        <v>1812</v>
      </c>
    </row>
    <row r="392" spans="1:47" ht="15" customHeight="1">
      <c r="A392" s="6" t="s">
        <v>24</v>
      </c>
      <c r="B392" s="6" t="s">
        <v>25</v>
      </c>
      <c r="C392" s="6" t="s">
        <v>2051</v>
      </c>
      <c r="D392" s="6" t="s">
        <v>2053</v>
      </c>
      <c r="E392" s="6"/>
      <c r="F392" s="9">
        <v>0.62</v>
      </c>
      <c r="G392" s="23" t="s">
        <v>525</v>
      </c>
      <c r="H392" s="6" t="s">
        <v>444</v>
      </c>
      <c r="I392" s="6" t="s">
        <v>525</v>
      </c>
      <c r="J392" s="6"/>
      <c r="K392" s="6"/>
      <c r="L392" s="6"/>
      <c r="M392" s="6"/>
      <c r="N392" s="6"/>
      <c r="O392" s="6"/>
      <c r="P392" s="6"/>
      <c r="Q392" s="6"/>
      <c r="R392" s="6"/>
      <c r="S392" s="6"/>
      <c r="T392" s="6"/>
      <c r="U392" s="6"/>
      <c r="V392" s="6"/>
      <c r="W392" s="6"/>
      <c r="X392" s="6"/>
      <c r="Y392" s="6"/>
      <c r="Z392" s="6"/>
      <c r="AA392" s="6"/>
      <c r="AB392" s="6"/>
      <c r="AC392" s="6"/>
      <c r="AD392" s="6"/>
      <c r="AE392" s="6"/>
      <c r="AF392" s="7">
        <v>1</v>
      </c>
      <c r="AG392" s="7">
        <f t="shared" ref="AG392:AH392" si="466">IF(H392="US",1,0)</f>
        <v>0</v>
      </c>
      <c r="AH392" s="7">
        <f t="shared" si="466"/>
        <v>1</v>
      </c>
      <c r="AI392" s="7">
        <f t="shared" si="458"/>
        <v>1</v>
      </c>
      <c r="AJ392" s="7" t="str">
        <f t="shared" si="459"/>
        <v>6</v>
      </c>
      <c r="AK392" s="7" t="str">
        <f t="shared" si="460"/>
        <v>6</v>
      </c>
      <c r="AL392" s="7" t="str">
        <f>IF(AF392=0,"1",IF(AF392=0.5,"3","6"))</f>
        <v>6</v>
      </c>
      <c r="AM392" s="7" t="str">
        <f t="shared" si="461"/>
        <v>7</v>
      </c>
      <c r="AN392" s="7" t="str">
        <f t="shared" si="462"/>
        <v>11</v>
      </c>
      <c r="AO392" s="7" t="str">
        <f t="shared" si="463"/>
        <v>0</v>
      </c>
      <c r="AP392" s="7">
        <f t="shared" si="464"/>
        <v>31</v>
      </c>
      <c r="AQ392" s="7">
        <f t="shared" si="465"/>
        <v>67</v>
      </c>
      <c r="AR392" s="10">
        <f>IF(AQ392&lt;AQ391,AR391+1,AR391)</f>
        <v>1</v>
      </c>
      <c r="AS392" s="10"/>
      <c r="AT392" s="152"/>
      <c r="AU392" t="s">
        <v>1812</v>
      </c>
    </row>
    <row r="393" spans="1:47" ht="15" customHeight="1">
      <c r="A393" s="18" t="s">
        <v>24</v>
      </c>
      <c r="B393" s="18" t="s">
        <v>25</v>
      </c>
      <c r="C393" s="18" t="s">
        <v>589</v>
      </c>
      <c r="D393" s="18"/>
      <c r="E393" s="18"/>
      <c r="F393" s="17"/>
      <c r="G393" s="23"/>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7"/>
      <c r="AG393" s="7"/>
      <c r="AH393" s="7"/>
      <c r="AI393" s="7"/>
      <c r="AJ393" s="7"/>
      <c r="AK393" s="7"/>
      <c r="AL393" s="8"/>
      <c r="AM393" s="8"/>
      <c r="AN393" s="7"/>
      <c r="AO393" s="7"/>
      <c r="AP393" s="7"/>
      <c r="AQ393" s="7"/>
      <c r="AR393" s="7"/>
      <c r="AS393" s="7"/>
      <c r="AT393" s="152"/>
      <c r="AU393" s="80" t="s">
        <v>1038</v>
      </c>
    </row>
    <row r="394" spans="1:47" ht="15" customHeight="1">
      <c r="A394" s="18" t="s">
        <v>24</v>
      </c>
      <c r="B394" s="18" t="s">
        <v>25</v>
      </c>
      <c r="C394" s="18" t="s">
        <v>589</v>
      </c>
      <c r="D394" s="18" t="s">
        <v>2048</v>
      </c>
      <c r="E394" s="18"/>
      <c r="F394" s="17"/>
      <c r="G394" s="23"/>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7"/>
      <c r="AG394" s="7"/>
      <c r="AH394" s="7"/>
      <c r="AI394" s="7"/>
      <c r="AJ394" s="7"/>
      <c r="AK394" s="7"/>
      <c r="AL394" s="8"/>
      <c r="AM394" s="8"/>
      <c r="AN394" s="7"/>
      <c r="AO394" s="7"/>
      <c r="AP394" s="7"/>
      <c r="AQ394" s="7"/>
      <c r="AR394" s="7"/>
      <c r="AS394" s="7"/>
      <c r="AT394" s="152"/>
      <c r="AU394" s="80" t="s">
        <v>1038</v>
      </c>
    </row>
    <row r="395" spans="1:47" ht="15" customHeight="1">
      <c r="A395" s="18" t="s">
        <v>24</v>
      </c>
      <c r="B395" s="18" t="s">
        <v>25</v>
      </c>
      <c r="C395" s="18" t="s">
        <v>589</v>
      </c>
      <c r="D395" s="18" t="s">
        <v>1874</v>
      </c>
      <c r="E395" s="18"/>
      <c r="F395" s="17"/>
      <c r="G395" s="23"/>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7"/>
      <c r="AG395" s="7"/>
      <c r="AH395" s="7"/>
      <c r="AI395" s="7"/>
      <c r="AJ395" s="7"/>
      <c r="AK395" s="7"/>
      <c r="AL395" s="8"/>
      <c r="AM395" s="8"/>
      <c r="AN395" s="7"/>
      <c r="AO395" s="7"/>
      <c r="AP395" s="7"/>
      <c r="AQ395" s="7"/>
      <c r="AR395" s="7"/>
      <c r="AS395" s="7"/>
      <c r="AT395" s="152"/>
      <c r="AU395" s="80" t="s">
        <v>1038</v>
      </c>
    </row>
    <row r="396" spans="1:47" ht="15" customHeight="1">
      <c r="A396" s="18" t="s">
        <v>24</v>
      </c>
      <c r="B396" s="18" t="s">
        <v>25</v>
      </c>
      <c r="C396" s="18" t="s">
        <v>589</v>
      </c>
      <c r="D396" s="18" t="s">
        <v>2035</v>
      </c>
      <c r="E396" s="18"/>
      <c r="F396" s="17"/>
      <c r="G396" s="23"/>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7"/>
      <c r="AG396" s="7"/>
      <c r="AH396" s="7"/>
      <c r="AI396" s="7"/>
      <c r="AJ396" s="7"/>
      <c r="AK396" s="7"/>
      <c r="AL396" s="8"/>
      <c r="AM396" s="8"/>
      <c r="AN396" s="7"/>
      <c r="AO396" s="7"/>
      <c r="AP396" s="7"/>
      <c r="AQ396" s="7"/>
      <c r="AR396" s="7"/>
      <c r="AS396" s="7"/>
      <c r="AT396" s="152"/>
      <c r="AU396" s="80" t="s">
        <v>1038</v>
      </c>
    </row>
    <row r="397" spans="1:47" ht="15" customHeight="1">
      <c r="A397" s="18" t="s">
        <v>24</v>
      </c>
      <c r="B397" s="18" t="s">
        <v>25</v>
      </c>
      <c r="C397" s="18" t="s">
        <v>589</v>
      </c>
      <c r="D397" s="18" t="s">
        <v>2046</v>
      </c>
      <c r="E397" s="18"/>
      <c r="F397" s="17"/>
      <c r="G397" s="23"/>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7"/>
      <c r="AG397" s="7"/>
      <c r="AH397" s="7"/>
      <c r="AI397" s="7"/>
      <c r="AJ397" s="7"/>
      <c r="AK397" s="7"/>
      <c r="AL397" s="8"/>
      <c r="AM397" s="8"/>
      <c r="AN397" s="7"/>
      <c r="AO397" s="7"/>
      <c r="AP397" s="7"/>
      <c r="AQ397" s="7"/>
      <c r="AR397" s="7"/>
      <c r="AS397" s="7"/>
      <c r="AT397" s="152"/>
      <c r="AU397" s="80" t="s">
        <v>1038</v>
      </c>
    </row>
    <row r="398" spans="1:47" ht="15" customHeight="1">
      <c r="A398" s="6" t="s">
        <v>24</v>
      </c>
      <c r="B398" s="6" t="s">
        <v>25</v>
      </c>
      <c r="C398" s="6" t="s">
        <v>589</v>
      </c>
      <c r="D398" s="6" t="s">
        <v>2052</v>
      </c>
      <c r="E398" s="6"/>
      <c r="F398" s="9">
        <v>0.5</v>
      </c>
      <c r="G398" s="23" t="s">
        <v>525</v>
      </c>
      <c r="H398" s="6" t="s">
        <v>525</v>
      </c>
      <c r="I398" s="6" t="s">
        <v>525</v>
      </c>
      <c r="J398" s="6"/>
      <c r="K398" s="6"/>
      <c r="L398" s="6"/>
      <c r="M398" s="6"/>
      <c r="N398" s="6"/>
      <c r="O398" s="6"/>
      <c r="P398" s="6"/>
      <c r="Q398" s="6"/>
      <c r="R398" s="6"/>
      <c r="S398" s="6"/>
      <c r="T398" s="6"/>
      <c r="U398" s="6"/>
      <c r="V398" s="6"/>
      <c r="W398" s="6"/>
      <c r="X398" s="6"/>
      <c r="Y398" s="6"/>
      <c r="Z398" s="6"/>
      <c r="AA398" s="6"/>
      <c r="AB398" s="6"/>
      <c r="AC398" s="6"/>
      <c r="AD398" s="6"/>
      <c r="AE398" s="6"/>
      <c r="AF398" s="7">
        <v>1</v>
      </c>
      <c r="AG398" s="7">
        <f t="shared" ref="AG398:AH398" si="467">IF(H398="US",1,0)</f>
        <v>1</v>
      </c>
      <c r="AH398" s="7">
        <f t="shared" si="467"/>
        <v>1</v>
      </c>
      <c r="AI398" s="7">
        <f t="shared" ref="AI398:AI400" si="468">IF(G398="US",1,0)</f>
        <v>1</v>
      </c>
      <c r="AJ398" s="7" t="str">
        <f t="shared" ref="AJ398:AJ400" si="469">IF(AF398=0,"0",IF(AF398=0.5,"3","6"))</f>
        <v>6</v>
      </c>
      <c r="AK398" s="7" t="str">
        <f t="shared" ref="AK398:AK400" si="470">IF(AI398=1,"6","0")</f>
        <v>6</v>
      </c>
      <c r="AL398" s="7" t="str">
        <f>IF(AF398=0,"1",IF(AF398=0.5,"3","6"))</f>
        <v>6</v>
      </c>
      <c r="AM398" s="7" t="str">
        <f t="shared" ref="AM398:AM400" si="471">IF(AH398=1,"7","0")</f>
        <v>7</v>
      </c>
      <c r="AN398" s="7" t="str">
        <f t="shared" ref="AN398:AN400" si="472">IF(AI398=1,"11","0")</f>
        <v>11</v>
      </c>
      <c r="AO398" s="7" t="str">
        <f t="shared" ref="AO398:AO400" si="473">IF(AG398=1,"14","0")</f>
        <v>14</v>
      </c>
      <c r="AP398" s="7">
        <f t="shared" ref="AP398:AP400" si="474">(0.5*F398)*100</f>
        <v>25</v>
      </c>
      <c r="AQ398" s="7">
        <f t="shared" ref="AQ398:AQ400" si="475">SUM(AJ398+AK398+AL398+AM398+AN398+AO398+AP398)</f>
        <v>75</v>
      </c>
      <c r="AR398" s="10">
        <f>IF(AQ398&lt;AQ393,AR393+1,AR393)</f>
        <v>0</v>
      </c>
      <c r="AS398" s="10"/>
      <c r="AT398" s="152"/>
      <c r="AU398" t="s">
        <v>1812</v>
      </c>
    </row>
    <row r="399" spans="1:47" ht="15" customHeight="1">
      <c r="A399" s="6" t="s">
        <v>24</v>
      </c>
      <c r="B399" s="6" t="s">
        <v>25</v>
      </c>
      <c r="C399" s="6" t="s">
        <v>589</v>
      </c>
      <c r="D399" s="6" t="s">
        <v>2054</v>
      </c>
      <c r="E399" s="6"/>
      <c r="F399" s="9">
        <v>0.5</v>
      </c>
      <c r="G399" s="23" t="s">
        <v>525</v>
      </c>
      <c r="H399" s="6" t="s">
        <v>525</v>
      </c>
      <c r="I399" s="6" t="s">
        <v>525</v>
      </c>
      <c r="J399" s="6"/>
      <c r="K399" s="6"/>
      <c r="L399" s="6"/>
      <c r="M399" s="6"/>
      <c r="N399" s="6"/>
      <c r="O399" s="6"/>
      <c r="P399" s="6"/>
      <c r="Q399" s="6"/>
      <c r="R399" s="6"/>
      <c r="S399" s="6"/>
      <c r="T399" s="6"/>
      <c r="U399" s="6"/>
      <c r="V399" s="6"/>
      <c r="W399" s="6"/>
      <c r="X399" s="6"/>
      <c r="Y399" s="6"/>
      <c r="Z399" s="6"/>
      <c r="AA399" s="6"/>
      <c r="AB399" s="6"/>
      <c r="AC399" s="6"/>
      <c r="AD399" s="6"/>
      <c r="AE399" s="6"/>
      <c r="AF399" s="7">
        <v>1</v>
      </c>
      <c r="AG399" s="7">
        <f t="shared" ref="AG399:AH399" si="476">IF(H399="US",1,0)</f>
        <v>1</v>
      </c>
      <c r="AH399" s="7">
        <f t="shared" si="476"/>
        <v>1</v>
      </c>
      <c r="AI399" s="7">
        <f t="shared" si="468"/>
        <v>1</v>
      </c>
      <c r="AJ399" s="7" t="str">
        <f t="shared" si="469"/>
        <v>6</v>
      </c>
      <c r="AK399" s="7" t="str">
        <f t="shared" si="470"/>
        <v>6</v>
      </c>
      <c r="AL399" s="7">
        <v>3</v>
      </c>
      <c r="AM399" s="7" t="str">
        <f t="shared" si="471"/>
        <v>7</v>
      </c>
      <c r="AN399" s="7" t="str">
        <f t="shared" si="472"/>
        <v>11</v>
      </c>
      <c r="AO399" s="7" t="str">
        <f t="shared" si="473"/>
        <v>14</v>
      </c>
      <c r="AP399" s="7">
        <f t="shared" si="474"/>
        <v>25</v>
      </c>
      <c r="AQ399" s="7">
        <f t="shared" si="475"/>
        <v>72</v>
      </c>
      <c r="AR399" s="10">
        <f t="shared" ref="AR399:AR400" si="477">IF(AQ399&lt;AQ398,AR398+1,AR398)</f>
        <v>1</v>
      </c>
      <c r="AS399" s="10"/>
      <c r="AT399" s="152"/>
      <c r="AU399" t="s">
        <v>1812</v>
      </c>
    </row>
    <row r="400" spans="1:47" ht="15" customHeight="1">
      <c r="A400" s="6" t="s">
        <v>24</v>
      </c>
      <c r="B400" s="6" t="s">
        <v>25</v>
      </c>
      <c r="C400" s="6" t="s">
        <v>589</v>
      </c>
      <c r="D400" s="6" t="s">
        <v>2055</v>
      </c>
      <c r="E400" s="6"/>
      <c r="F400" s="9">
        <v>0.5</v>
      </c>
      <c r="G400" s="23" t="s">
        <v>525</v>
      </c>
      <c r="H400" s="6" t="s">
        <v>525</v>
      </c>
      <c r="I400" s="6" t="s">
        <v>525</v>
      </c>
      <c r="J400" s="6"/>
      <c r="K400" s="6"/>
      <c r="L400" s="6"/>
      <c r="M400" s="6"/>
      <c r="N400" s="6"/>
      <c r="O400" s="6"/>
      <c r="P400" s="6"/>
      <c r="Q400" s="6"/>
      <c r="R400" s="6"/>
      <c r="S400" s="6"/>
      <c r="T400" s="6"/>
      <c r="U400" s="6"/>
      <c r="V400" s="6"/>
      <c r="W400" s="6"/>
      <c r="X400" s="6"/>
      <c r="Y400" s="6"/>
      <c r="Z400" s="6"/>
      <c r="AA400" s="6"/>
      <c r="AB400" s="6"/>
      <c r="AC400" s="6"/>
      <c r="AD400" s="6"/>
      <c r="AE400" s="6"/>
      <c r="AF400" s="7">
        <v>1</v>
      </c>
      <c r="AG400" s="7">
        <f t="shared" ref="AG400:AH400" si="478">IF(H400="US",1,0)</f>
        <v>1</v>
      </c>
      <c r="AH400" s="7">
        <f t="shared" si="478"/>
        <v>1</v>
      </c>
      <c r="AI400" s="7">
        <f t="shared" si="468"/>
        <v>1</v>
      </c>
      <c r="AJ400" s="7" t="str">
        <f t="shared" si="469"/>
        <v>6</v>
      </c>
      <c r="AK400" s="7" t="str">
        <f t="shared" si="470"/>
        <v>6</v>
      </c>
      <c r="AL400" s="7" t="str">
        <f>IF(AF400=0,"1",IF(AF400=0.5,"3","6"))</f>
        <v>6</v>
      </c>
      <c r="AM400" s="7" t="str">
        <f t="shared" si="471"/>
        <v>7</v>
      </c>
      <c r="AN400" s="7" t="str">
        <f t="shared" si="472"/>
        <v>11</v>
      </c>
      <c r="AO400" s="7" t="str">
        <f t="shared" si="473"/>
        <v>14</v>
      </c>
      <c r="AP400" s="7">
        <f t="shared" si="474"/>
        <v>25</v>
      </c>
      <c r="AQ400" s="7">
        <f t="shared" si="475"/>
        <v>75</v>
      </c>
      <c r="AR400" s="10">
        <f t="shared" si="477"/>
        <v>1</v>
      </c>
      <c r="AS400" s="10"/>
      <c r="AT400" s="152"/>
      <c r="AU400" t="s">
        <v>1812</v>
      </c>
    </row>
    <row r="401" spans="1:53" ht="15" customHeight="1">
      <c r="A401" s="18" t="s">
        <v>24</v>
      </c>
      <c r="B401" s="18" t="s">
        <v>25</v>
      </c>
      <c r="C401" s="18" t="s">
        <v>589</v>
      </c>
      <c r="D401" s="18" t="s">
        <v>1874</v>
      </c>
      <c r="E401" s="18"/>
      <c r="F401" s="17"/>
      <c r="G401" s="23"/>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7"/>
      <c r="AG401" s="7"/>
      <c r="AH401" s="7"/>
      <c r="AI401" s="7"/>
      <c r="AJ401" s="7"/>
      <c r="AK401" s="7"/>
      <c r="AL401" s="8"/>
      <c r="AM401" s="8"/>
      <c r="AN401" s="7"/>
      <c r="AO401" s="7"/>
      <c r="AP401" s="7"/>
      <c r="AQ401" s="7"/>
      <c r="AR401" s="7"/>
      <c r="AS401" s="7"/>
      <c r="AT401" s="152"/>
      <c r="AU401" s="80" t="s">
        <v>1038</v>
      </c>
      <c r="AV401" s="21"/>
      <c r="AW401" s="21"/>
      <c r="AX401" s="21"/>
      <c r="AY401" s="21"/>
      <c r="AZ401" s="21"/>
      <c r="BA401" s="21"/>
    </row>
    <row r="402" spans="1:53" ht="15" customHeight="1">
      <c r="A402" s="6" t="s">
        <v>24</v>
      </c>
      <c r="B402" s="6" t="s">
        <v>25</v>
      </c>
      <c r="C402" s="6" t="s">
        <v>589</v>
      </c>
      <c r="D402" s="6" t="s">
        <v>2056</v>
      </c>
      <c r="E402" s="6"/>
      <c r="F402" s="9">
        <v>0.5</v>
      </c>
      <c r="G402" s="23" t="s">
        <v>525</v>
      </c>
      <c r="H402" s="6" t="s">
        <v>525</v>
      </c>
      <c r="I402" s="6" t="s">
        <v>525</v>
      </c>
      <c r="J402" s="6"/>
      <c r="K402" s="6"/>
      <c r="L402" s="6"/>
      <c r="M402" s="6"/>
      <c r="N402" s="6"/>
      <c r="O402" s="6"/>
      <c r="P402" s="6"/>
      <c r="Q402" s="6"/>
      <c r="R402" s="6"/>
      <c r="S402" s="6"/>
      <c r="T402" s="6"/>
      <c r="U402" s="6"/>
      <c r="V402" s="6"/>
      <c r="W402" s="6"/>
      <c r="X402" s="6"/>
      <c r="Y402" s="6"/>
      <c r="Z402" s="6"/>
      <c r="AA402" s="6"/>
      <c r="AB402" s="6"/>
      <c r="AC402" s="6"/>
      <c r="AD402" s="6"/>
      <c r="AE402" s="6"/>
      <c r="AF402" s="7">
        <v>1</v>
      </c>
      <c r="AG402" s="7">
        <f t="shared" ref="AG402:AH402" si="479">IF(H402="US",1,0)</f>
        <v>1</v>
      </c>
      <c r="AH402" s="7">
        <f t="shared" si="479"/>
        <v>1</v>
      </c>
      <c r="AI402" s="7">
        <f>IF(G402="US",1,0)</f>
        <v>1</v>
      </c>
      <c r="AJ402" s="7" t="str">
        <f>IF(AF402=0,"0",IF(AF402=0.5,"3","6"))</f>
        <v>6</v>
      </c>
      <c r="AK402" s="7" t="str">
        <f>IF(AI402=1,"6","0")</f>
        <v>6</v>
      </c>
      <c r="AL402" s="7" t="str">
        <f>IF(AF402=0,"1",IF(AF402=0.5,"3","6"))</f>
        <v>6</v>
      </c>
      <c r="AM402" s="7" t="str">
        <f>IF(AH402=1,"7","0")</f>
        <v>7</v>
      </c>
      <c r="AN402" s="7" t="str">
        <f>IF(AI402=1,"11","0")</f>
        <v>11</v>
      </c>
      <c r="AO402" s="7" t="str">
        <f>IF(AG402=1,"14","0")</f>
        <v>14</v>
      </c>
      <c r="AP402" s="7">
        <f>(0.5*F402)*100</f>
        <v>25</v>
      </c>
      <c r="AQ402" s="7">
        <f>SUM(AJ402+AK402+AL402+AM402+AN402+AO402+AP402)</f>
        <v>75</v>
      </c>
      <c r="AR402" s="10">
        <f>IF(AQ402&lt;AQ401,AR401+1,AR401)</f>
        <v>0</v>
      </c>
      <c r="AS402" s="10"/>
      <c r="AT402" s="152"/>
      <c r="AU402" t="s">
        <v>1812</v>
      </c>
    </row>
    <row r="403" spans="1:53" ht="15" customHeight="1">
      <c r="A403" s="18" t="s">
        <v>24</v>
      </c>
      <c r="B403" s="18" t="s">
        <v>25</v>
      </c>
      <c r="C403" s="18" t="s">
        <v>2057</v>
      </c>
      <c r="D403" s="18" t="s">
        <v>2058</v>
      </c>
      <c r="E403" s="18"/>
      <c r="F403" s="17"/>
      <c r="G403" s="23"/>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7"/>
      <c r="AG403" s="7"/>
      <c r="AH403" s="7"/>
      <c r="AI403" s="7"/>
      <c r="AJ403" s="7"/>
      <c r="AK403" s="7"/>
      <c r="AL403" s="8"/>
      <c r="AM403" s="8"/>
      <c r="AN403" s="7"/>
      <c r="AO403" s="7"/>
      <c r="AP403" s="7"/>
      <c r="AQ403" s="7"/>
      <c r="AR403" s="7"/>
      <c r="AS403" s="7"/>
      <c r="AT403" s="152"/>
      <c r="AU403" s="80" t="s">
        <v>1038</v>
      </c>
    </row>
    <row r="404" spans="1:53" ht="15" customHeight="1">
      <c r="A404" s="18" t="s">
        <v>24</v>
      </c>
      <c r="B404" s="18" t="s">
        <v>25</v>
      </c>
      <c r="C404" s="18" t="s">
        <v>2057</v>
      </c>
      <c r="D404" s="18" t="s">
        <v>2048</v>
      </c>
      <c r="E404" s="18"/>
      <c r="F404" s="17"/>
      <c r="G404" s="23"/>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7"/>
      <c r="AG404" s="7"/>
      <c r="AH404" s="7"/>
      <c r="AI404" s="7"/>
      <c r="AJ404" s="7"/>
      <c r="AK404" s="7"/>
      <c r="AL404" s="8"/>
      <c r="AM404" s="8"/>
      <c r="AN404" s="7"/>
      <c r="AO404" s="7"/>
      <c r="AP404" s="7"/>
      <c r="AQ404" s="7"/>
      <c r="AR404" s="7"/>
      <c r="AS404" s="7"/>
      <c r="AT404" s="152"/>
      <c r="AU404" s="80" t="s">
        <v>1038</v>
      </c>
    </row>
    <row r="405" spans="1:53" ht="15" customHeight="1">
      <c r="A405" s="18" t="s">
        <v>24</v>
      </c>
      <c r="B405" s="18" t="s">
        <v>25</v>
      </c>
      <c r="C405" s="18" t="s">
        <v>2057</v>
      </c>
      <c r="D405" s="18" t="s">
        <v>2059</v>
      </c>
      <c r="E405" s="18"/>
      <c r="F405" s="17"/>
      <c r="G405" s="23"/>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7"/>
      <c r="AG405" s="7"/>
      <c r="AH405" s="7"/>
      <c r="AI405" s="7"/>
      <c r="AJ405" s="7"/>
      <c r="AK405" s="7"/>
      <c r="AL405" s="8"/>
      <c r="AM405" s="8"/>
      <c r="AN405" s="7"/>
      <c r="AO405" s="7"/>
      <c r="AP405" s="7"/>
      <c r="AQ405" s="7"/>
      <c r="AR405" s="7"/>
      <c r="AS405" s="7"/>
      <c r="AT405" s="152"/>
      <c r="AU405" s="80" t="s">
        <v>1038</v>
      </c>
    </row>
    <row r="406" spans="1:53" ht="15" customHeight="1">
      <c r="A406" s="18" t="s">
        <v>24</v>
      </c>
      <c r="B406" s="18" t="s">
        <v>25</v>
      </c>
      <c r="C406" s="18" t="s">
        <v>2057</v>
      </c>
      <c r="D406" s="18" t="s">
        <v>2044</v>
      </c>
      <c r="E406" s="18"/>
      <c r="F406" s="17"/>
      <c r="G406" s="23"/>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7"/>
      <c r="AG406" s="7"/>
      <c r="AH406" s="7"/>
      <c r="AI406" s="7"/>
      <c r="AJ406" s="7"/>
      <c r="AK406" s="7"/>
      <c r="AL406" s="8"/>
      <c r="AM406" s="8"/>
      <c r="AN406" s="7"/>
      <c r="AO406" s="7"/>
      <c r="AP406" s="7"/>
      <c r="AQ406" s="7"/>
      <c r="AR406" s="7"/>
      <c r="AS406" s="7"/>
      <c r="AT406" s="152"/>
      <c r="AU406" s="80" t="s">
        <v>1038</v>
      </c>
    </row>
    <row r="407" spans="1:53" ht="15" customHeight="1">
      <c r="A407" s="18" t="s">
        <v>24</v>
      </c>
      <c r="B407" s="18" t="s">
        <v>25</v>
      </c>
      <c r="C407" s="18" t="s">
        <v>2057</v>
      </c>
      <c r="D407" s="18" t="s">
        <v>2046</v>
      </c>
      <c r="E407" s="18"/>
      <c r="F407" s="17"/>
      <c r="G407" s="23"/>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7"/>
      <c r="AG407" s="7"/>
      <c r="AH407" s="7"/>
      <c r="AI407" s="7"/>
      <c r="AJ407" s="7"/>
      <c r="AK407" s="7"/>
      <c r="AL407" s="8"/>
      <c r="AM407" s="8"/>
      <c r="AN407" s="7"/>
      <c r="AO407" s="7"/>
      <c r="AP407" s="7"/>
      <c r="AQ407" s="7"/>
      <c r="AR407" s="7"/>
      <c r="AS407" s="7"/>
      <c r="AT407" s="152"/>
      <c r="AU407" s="80" t="s">
        <v>1038</v>
      </c>
    </row>
    <row r="408" spans="1:53" ht="15" customHeight="1">
      <c r="A408" s="18" t="s">
        <v>24</v>
      </c>
      <c r="B408" s="18" t="s">
        <v>25</v>
      </c>
      <c r="C408" s="18" t="s">
        <v>2057</v>
      </c>
      <c r="D408" s="18" t="s">
        <v>1874</v>
      </c>
      <c r="E408" s="18"/>
      <c r="F408" s="17"/>
      <c r="G408" s="23"/>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7"/>
      <c r="AG408" s="7"/>
      <c r="AH408" s="7"/>
      <c r="AI408" s="7"/>
      <c r="AJ408" s="7"/>
      <c r="AK408" s="7"/>
      <c r="AL408" s="8"/>
      <c r="AM408" s="8"/>
      <c r="AN408" s="7"/>
      <c r="AO408" s="7"/>
      <c r="AP408" s="7"/>
      <c r="AQ408" s="7"/>
      <c r="AR408" s="7"/>
      <c r="AS408" s="7"/>
      <c r="AT408" s="152"/>
      <c r="AU408" s="80" t="s">
        <v>1038</v>
      </c>
    </row>
    <row r="409" spans="1:53" ht="15" customHeight="1">
      <c r="A409" s="18" t="s">
        <v>24</v>
      </c>
      <c r="B409" s="18" t="s">
        <v>25</v>
      </c>
      <c r="C409" s="18" t="s">
        <v>2057</v>
      </c>
      <c r="D409" s="18" t="s">
        <v>2060</v>
      </c>
      <c r="E409" s="18"/>
      <c r="F409" s="17"/>
      <c r="G409" s="23"/>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7"/>
      <c r="AG409" s="7"/>
      <c r="AH409" s="7"/>
      <c r="AI409" s="7"/>
      <c r="AJ409" s="7"/>
      <c r="AK409" s="7"/>
      <c r="AL409" s="8"/>
      <c r="AM409" s="8"/>
      <c r="AN409" s="7"/>
      <c r="AO409" s="7"/>
      <c r="AP409" s="7"/>
      <c r="AQ409" s="7"/>
      <c r="AR409" s="7"/>
      <c r="AS409" s="7"/>
      <c r="AT409" s="152"/>
      <c r="AU409" s="80" t="s">
        <v>1038</v>
      </c>
    </row>
    <row r="410" spans="1:53" ht="15" customHeight="1">
      <c r="A410" s="6" t="s">
        <v>24</v>
      </c>
      <c r="B410" s="6" t="s">
        <v>25</v>
      </c>
      <c r="C410" s="6" t="s">
        <v>2057</v>
      </c>
      <c r="D410" s="6" t="s">
        <v>2061</v>
      </c>
      <c r="E410" s="6"/>
      <c r="F410" s="9">
        <v>0.56000000000000005</v>
      </c>
      <c r="G410" s="23" t="s">
        <v>525</v>
      </c>
      <c r="H410" s="6" t="s">
        <v>512</v>
      </c>
      <c r="I410" s="6" t="s">
        <v>525</v>
      </c>
      <c r="J410" s="6"/>
      <c r="K410" s="6"/>
      <c r="L410" s="6"/>
      <c r="M410" s="6"/>
      <c r="N410" s="6"/>
      <c r="O410" s="6"/>
      <c r="P410" s="6"/>
      <c r="Q410" s="6"/>
      <c r="R410" s="6"/>
      <c r="S410" s="6"/>
      <c r="T410" s="6"/>
      <c r="U410" s="6"/>
      <c r="V410" s="6"/>
      <c r="W410" s="6"/>
      <c r="X410" s="6"/>
      <c r="Y410" s="6"/>
      <c r="Z410" s="6"/>
      <c r="AA410" s="6"/>
      <c r="AB410" s="6"/>
      <c r="AC410" s="6"/>
      <c r="AD410" s="6"/>
      <c r="AE410" s="6"/>
      <c r="AF410" s="7">
        <v>1</v>
      </c>
      <c r="AG410" s="7">
        <f t="shared" ref="AG410:AH410" si="480">IF(H410="US",1,0)</f>
        <v>0</v>
      </c>
      <c r="AH410" s="7">
        <f t="shared" si="480"/>
        <v>1</v>
      </c>
      <c r="AI410" s="7">
        <f t="shared" ref="AI410:AI419" si="481">IF(G410="US",1,0)</f>
        <v>1</v>
      </c>
      <c r="AJ410" s="7" t="str">
        <f t="shared" ref="AJ410:AJ419" si="482">IF(AF410=0,"0",IF(AF410=0.5,"3","6"))</f>
        <v>6</v>
      </c>
      <c r="AK410" s="7" t="str">
        <f t="shared" ref="AK410:AK419" si="483">IF(AI410=1,"6","0")</f>
        <v>6</v>
      </c>
      <c r="AL410" s="7" t="str">
        <f t="shared" ref="AL410:AL417" si="484">IF(AF410=0,"1",IF(AF410=0.5,"3","6"))</f>
        <v>6</v>
      </c>
      <c r="AM410" s="7" t="str">
        <f t="shared" ref="AM410:AM419" si="485">IF(AH410=1,"7","0")</f>
        <v>7</v>
      </c>
      <c r="AN410" s="7" t="str">
        <f t="shared" ref="AN410:AN419" si="486">IF(AI410=1,"11","0")</f>
        <v>11</v>
      </c>
      <c r="AO410" s="7" t="str">
        <f t="shared" ref="AO410:AO419" si="487">IF(AG410=1,"14","0")</f>
        <v>0</v>
      </c>
      <c r="AP410" s="7">
        <f t="shared" ref="AP410:AP419" si="488">(0.5*F410)*100</f>
        <v>28.000000000000004</v>
      </c>
      <c r="AQ410" s="7">
        <f t="shared" ref="AQ410:AQ419" si="489">SUM(AJ410+AK410+AL410+AM410+AN410+AO410+AP410)</f>
        <v>64</v>
      </c>
      <c r="AR410" s="10">
        <f>IF(AQ410&lt;AQ403,AR403+1,AR403)</f>
        <v>0</v>
      </c>
      <c r="AS410" s="10"/>
      <c r="AT410" s="152"/>
      <c r="AU410" t="s">
        <v>1812</v>
      </c>
    </row>
    <row r="411" spans="1:53" ht="15" customHeight="1">
      <c r="A411" s="6" t="s">
        <v>24</v>
      </c>
      <c r="B411" s="6" t="s">
        <v>25</v>
      </c>
      <c r="C411" s="6" t="s">
        <v>2057</v>
      </c>
      <c r="D411" s="6" t="s">
        <v>2062</v>
      </c>
      <c r="E411" s="6"/>
      <c r="F411" s="9">
        <v>0.56000000000000005</v>
      </c>
      <c r="G411" s="23" t="s">
        <v>525</v>
      </c>
      <c r="H411" s="6" t="s">
        <v>444</v>
      </c>
      <c r="I411" s="6" t="s">
        <v>525</v>
      </c>
      <c r="J411" s="6"/>
      <c r="K411" s="6"/>
      <c r="L411" s="6"/>
      <c r="M411" s="6"/>
      <c r="N411" s="6"/>
      <c r="O411" s="6"/>
      <c r="P411" s="6"/>
      <c r="Q411" s="6"/>
      <c r="R411" s="6"/>
      <c r="S411" s="6"/>
      <c r="T411" s="6"/>
      <c r="U411" s="6"/>
      <c r="V411" s="6"/>
      <c r="W411" s="6"/>
      <c r="X411" s="6"/>
      <c r="Y411" s="6"/>
      <c r="Z411" s="6"/>
      <c r="AA411" s="6"/>
      <c r="AB411" s="6"/>
      <c r="AC411" s="6"/>
      <c r="AD411" s="6"/>
      <c r="AE411" s="6"/>
      <c r="AF411" s="7">
        <v>1</v>
      </c>
      <c r="AG411" s="7">
        <f t="shared" ref="AG411:AH411" si="490">IF(H411="US",1,0)</f>
        <v>0</v>
      </c>
      <c r="AH411" s="7">
        <f t="shared" si="490"/>
        <v>1</v>
      </c>
      <c r="AI411" s="7">
        <f t="shared" si="481"/>
        <v>1</v>
      </c>
      <c r="AJ411" s="7" t="str">
        <f t="shared" si="482"/>
        <v>6</v>
      </c>
      <c r="AK411" s="7" t="str">
        <f t="shared" si="483"/>
        <v>6</v>
      </c>
      <c r="AL411" s="7" t="str">
        <f t="shared" si="484"/>
        <v>6</v>
      </c>
      <c r="AM411" s="7" t="str">
        <f t="shared" si="485"/>
        <v>7</v>
      </c>
      <c r="AN411" s="7" t="str">
        <f t="shared" si="486"/>
        <v>11</v>
      </c>
      <c r="AO411" s="7" t="str">
        <f t="shared" si="487"/>
        <v>0</v>
      </c>
      <c r="AP411" s="7">
        <f t="shared" si="488"/>
        <v>28.000000000000004</v>
      </c>
      <c r="AQ411" s="7">
        <f t="shared" si="489"/>
        <v>64</v>
      </c>
      <c r="AR411" s="10">
        <f t="shared" ref="AR411:AR419" si="491">IF(AQ411&lt;AQ410,AR410+1,AR410)</f>
        <v>0</v>
      </c>
      <c r="AS411" s="10"/>
      <c r="AT411" s="152"/>
      <c r="AU411" t="s">
        <v>1812</v>
      </c>
    </row>
    <row r="412" spans="1:53" ht="15" customHeight="1">
      <c r="A412" s="6" t="s">
        <v>24</v>
      </c>
      <c r="B412" s="6" t="s">
        <v>25</v>
      </c>
      <c r="C412" s="6" t="s">
        <v>2057</v>
      </c>
      <c r="D412" s="6" t="s">
        <v>2063</v>
      </c>
      <c r="E412" s="6"/>
      <c r="F412" s="9">
        <v>0.56000000000000005</v>
      </c>
      <c r="G412" s="23" t="s">
        <v>525</v>
      </c>
      <c r="H412" s="6" t="s">
        <v>525</v>
      </c>
      <c r="I412" s="6" t="s">
        <v>525</v>
      </c>
      <c r="J412" s="6"/>
      <c r="K412" s="6"/>
      <c r="L412" s="6"/>
      <c r="M412" s="6"/>
      <c r="N412" s="6"/>
      <c r="O412" s="6"/>
      <c r="P412" s="6"/>
      <c r="Q412" s="6"/>
      <c r="R412" s="6"/>
      <c r="S412" s="6"/>
      <c r="T412" s="6"/>
      <c r="U412" s="6"/>
      <c r="V412" s="6"/>
      <c r="W412" s="6"/>
      <c r="X412" s="6"/>
      <c r="Y412" s="6"/>
      <c r="Z412" s="6"/>
      <c r="AA412" s="6"/>
      <c r="AB412" s="6"/>
      <c r="AC412" s="6"/>
      <c r="AD412" s="6"/>
      <c r="AE412" s="6"/>
      <c r="AF412" s="7">
        <v>1</v>
      </c>
      <c r="AG412" s="7">
        <f t="shared" ref="AG412:AH412" si="492">IF(H412="US",1,0)</f>
        <v>1</v>
      </c>
      <c r="AH412" s="7">
        <f t="shared" si="492"/>
        <v>1</v>
      </c>
      <c r="AI412" s="7">
        <f t="shared" si="481"/>
        <v>1</v>
      </c>
      <c r="AJ412" s="7" t="str">
        <f t="shared" si="482"/>
        <v>6</v>
      </c>
      <c r="AK412" s="7" t="str">
        <f t="shared" si="483"/>
        <v>6</v>
      </c>
      <c r="AL412" s="7" t="str">
        <f t="shared" si="484"/>
        <v>6</v>
      </c>
      <c r="AM412" s="7" t="str">
        <f t="shared" si="485"/>
        <v>7</v>
      </c>
      <c r="AN412" s="7" t="str">
        <f t="shared" si="486"/>
        <v>11</v>
      </c>
      <c r="AO412" s="7" t="str">
        <f t="shared" si="487"/>
        <v>14</v>
      </c>
      <c r="AP412" s="7">
        <f t="shared" si="488"/>
        <v>28.000000000000004</v>
      </c>
      <c r="AQ412" s="7">
        <f t="shared" si="489"/>
        <v>78</v>
      </c>
      <c r="AR412" s="10">
        <f t="shared" si="491"/>
        <v>0</v>
      </c>
      <c r="AS412" s="10"/>
      <c r="AT412" s="152"/>
      <c r="AU412" t="s">
        <v>1812</v>
      </c>
    </row>
    <row r="413" spans="1:53" ht="15" customHeight="1">
      <c r="A413" s="6" t="s">
        <v>24</v>
      </c>
      <c r="B413" s="6" t="s">
        <v>25</v>
      </c>
      <c r="C413" s="6" t="s">
        <v>2057</v>
      </c>
      <c r="D413" s="6" t="s">
        <v>2064</v>
      </c>
      <c r="E413" s="6"/>
      <c r="F413" s="9">
        <v>0.56000000000000005</v>
      </c>
      <c r="G413" s="23" t="s">
        <v>525</v>
      </c>
      <c r="H413" s="6" t="s">
        <v>525</v>
      </c>
      <c r="I413" s="6" t="s">
        <v>525</v>
      </c>
      <c r="J413" s="6"/>
      <c r="K413" s="6"/>
      <c r="L413" s="6"/>
      <c r="M413" s="6"/>
      <c r="N413" s="6"/>
      <c r="O413" s="6"/>
      <c r="P413" s="6"/>
      <c r="Q413" s="6"/>
      <c r="R413" s="6"/>
      <c r="S413" s="6"/>
      <c r="T413" s="6"/>
      <c r="U413" s="6"/>
      <c r="V413" s="6"/>
      <c r="W413" s="6"/>
      <c r="X413" s="6"/>
      <c r="Y413" s="6"/>
      <c r="Z413" s="6"/>
      <c r="AA413" s="6"/>
      <c r="AB413" s="6"/>
      <c r="AC413" s="6"/>
      <c r="AD413" s="6"/>
      <c r="AE413" s="6"/>
      <c r="AF413" s="7">
        <v>1</v>
      </c>
      <c r="AG413" s="7">
        <f t="shared" ref="AG413:AH413" si="493">IF(H413="US",1,0)</f>
        <v>1</v>
      </c>
      <c r="AH413" s="7">
        <f t="shared" si="493"/>
        <v>1</v>
      </c>
      <c r="AI413" s="7">
        <f t="shared" si="481"/>
        <v>1</v>
      </c>
      <c r="AJ413" s="7" t="str">
        <f t="shared" si="482"/>
        <v>6</v>
      </c>
      <c r="AK413" s="7" t="str">
        <f t="shared" si="483"/>
        <v>6</v>
      </c>
      <c r="AL413" s="7" t="str">
        <f t="shared" si="484"/>
        <v>6</v>
      </c>
      <c r="AM413" s="7" t="str">
        <f t="shared" si="485"/>
        <v>7</v>
      </c>
      <c r="AN413" s="7" t="str">
        <f t="shared" si="486"/>
        <v>11</v>
      </c>
      <c r="AO413" s="7" t="str">
        <f t="shared" si="487"/>
        <v>14</v>
      </c>
      <c r="AP413" s="7">
        <f t="shared" si="488"/>
        <v>28.000000000000004</v>
      </c>
      <c r="AQ413" s="7">
        <f t="shared" si="489"/>
        <v>78</v>
      </c>
      <c r="AR413" s="10">
        <f t="shared" si="491"/>
        <v>0</v>
      </c>
      <c r="AS413" s="10"/>
      <c r="AT413" s="152"/>
      <c r="AU413" t="s">
        <v>1812</v>
      </c>
    </row>
    <row r="414" spans="1:53" ht="15" customHeight="1">
      <c r="A414" s="6" t="s">
        <v>24</v>
      </c>
      <c r="B414" s="6" t="s">
        <v>25</v>
      </c>
      <c r="C414" s="6" t="s">
        <v>2057</v>
      </c>
      <c r="D414" s="6" t="s">
        <v>2065</v>
      </c>
      <c r="E414" s="6"/>
      <c r="F414" s="9">
        <v>0.56000000000000005</v>
      </c>
      <c r="G414" s="23" t="s">
        <v>525</v>
      </c>
      <c r="H414" s="6" t="s">
        <v>660</v>
      </c>
      <c r="I414" s="6" t="s">
        <v>525</v>
      </c>
      <c r="J414" s="6"/>
      <c r="K414" s="6"/>
      <c r="L414" s="6"/>
      <c r="M414" s="6"/>
      <c r="N414" s="6"/>
      <c r="O414" s="6"/>
      <c r="P414" s="6"/>
      <c r="Q414" s="6"/>
      <c r="R414" s="6"/>
      <c r="S414" s="6"/>
      <c r="T414" s="6"/>
      <c r="U414" s="6"/>
      <c r="V414" s="6"/>
      <c r="W414" s="6"/>
      <c r="X414" s="6"/>
      <c r="Y414" s="6"/>
      <c r="Z414" s="6"/>
      <c r="AA414" s="6"/>
      <c r="AB414" s="6"/>
      <c r="AC414" s="6"/>
      <c r="AD414" s="6"/>
      <c r="AE414" s="6"/>
      <c r="AF414" s="7">
        <v>1</v>
      </c>
      <c r="AG414" s="7">
        <f t="shared" ref="AG414:AH414" si="494">IF(H414="US",1,0)</f>
        <v>0</v>
      </c>
      <c r="AH414" s="7">
        <f t="shared" si="494"/>
        <v>1</v>
      </c>
      <c r="AI414" s="7">
        <f t="shared" si="481"/>
        <v>1</v>
      </c>
      <c r="AJ414" s="7" t="str">
        <f t="shared" si="482"/>
        <v>6</v>
      </c>
      <c r="AK414" s="7" t="str">
        <f t="shared" si="483"/>
        <v>6</v>
      </c>
      <c r="AL414" s="7" t="str">
        <f t="shared" si="484"/>
        <v>6</v>
      </c>
      <c r="AM414" s="7" t="str">
        <f t="shared" si="485"/>
        <v>7</v>
      </c>
      <c r="AN414" s="7" t="str">
        <f t="shared" si="486"/>
        <v>11</v>
      </c>
      <c r="AO414" s="7" t="str">
        <f t="shared" si="487"/>
        <v>0</v>
      </c>
      <c r="AP414" s="7">
        <f t="shared" si="488"/>
        <v>28.000000000000004</v>
      </c>
      <c r="AQ414" s="7">
        <f t="shared" si="489"/>
        <v>64</v>
      </c>
      <c r="AR414" s="10">
        <f t="shared" si="491"/>
        <v>1</v>
      </c>
      <c r="AS414" s="10"/>
      <c r="AT414" s="152"/>
      <c r="AU414" t="s">
        <v>1812</v>
      </c>
    </row>
    <row r="415" spans="1:53" ht="15" customHeight="1">
      <c r="A415" s="6" t="s">
        <v>24</v>
      </c>
      <c r="B415" s="6" t="s">
        <v>25</v>
      </c>
      <c r="C415" s="6" t="s">
        <v>2057</v>
      </c>
      <c r="D415" s="6" t="s">
        <v>2066</v>
      </c>
      <c r="E415" s="6"/>
      <c r="F415" s="9">
        <v>0.56000000000000005</v>
      </c>
      <c r="G415" s="23" t="s">
        <v>525</v>
      </c>
      <c r="H415" s="6" t="s">
        <v>525</v>
      </c>
      <c r="I415" s="6" t="s">
        <v>525</v>
      </c>
      <c r="J415" s="6"/>
      <c r="K415" s="6"/>
      <c r="L415" s="6"/>
      <c r="M415" s="6"/>
      <c r="N415" s="6"/>
      <c r="O415" s="6"/>
      <c r="P415" s="6"/>
      <c r="Q415" s="6"/>
      <c r="R415" s="6"/>
      <c r="S415" s="6"/>
      <c r="T415" s="6"/>
      <c r="U415" s="6"/>
      <c r="V415" s="6"/>
      <c r="W415" s="6"/>
      <c r="X415" s="6"/>
      <c r="Y415" s="6"/>
      <c r="Z415" s="6"/>
      <c r="AA415" s="6"/>
      <c r="AB415" s="6"/>
      <c r="AC415" s="6"/>
      <c r="AD415" s="6"/>
      <c r="AE415" s="6"/>
      <c r="AF415" s="7">
        <v>1</v>
      </c>
      <c r="AG415" s="7">
        <f t="shared" ref="AG415:AH415" si="495">IF(H415="US",1,0)</f>
        <v>1</v>
      </c>
      <c r="AH415" s="7">
        <f t="shared" si="495"/>
        <v>1</v>
      </c>
      <c r="AI415" s="7">
        <f t="shared" si="481"/>
        <v>1</v>
      </c>
      <c r="AJ415" s="7" t="str">
        <f t="shared" si="482"/>
        <v>6</v>
      </c>
      <c r="AK415" s="7" t="str">
        <f t="shared" si="483"/>
        <v>6</v>
      </c>
      <c r="AL415" s="7" t="str">
        <f t="shared" si="484"/>
        <v>6</v>
      </c>
      <c r="AM415" s="7" t="str">
        <f t="shared" si="485"/>
        <v>7</v>
      </c>
      <c r="AN415" s="7" t="str">
        <f t="shared" si="486"/>
        <v>11</v>
      </c>
      <c r="AO415" s="7" t="str">
        <f t="shared" si="487"/>
        <v>14</v>
      </c>
      <c r="AP415" s="7">
        <f t="shared" si="488"/>
        <v>28.000000000000004</v>
      </c>
      <c r="AQ415" s="7">
        <f t="shared" si="489"/>
        <v>78</v>
      </c>
      <c r="AR415" s="10">
        <f t="shared" si="491"/>
        <v>1</v>
      </c>
      <c r="AS415" s="10"/>
      <c r="AT415" s="152"/>
      <c r="AU415" t="s">
        <v>1812</v>
      </c>
    </row>
    <row r="416" spans="1:53" ht="15" customHeight="1">
      <c r="A416" s="6" t="s">
        <v>24</v>
      </c>
      <c r="B416" s="6" t="s">
        <v>25</v>
      </c>
      <c r="C416" s="6" t="s">
        <v>2057</v>
      </c>
      <c r="D416" s="6" t="s">
        <v>2067</v>
      </c>
      <c r="E416" s="6"/>
      <c r="F416" s="9">
        <v>0.56000000000000005</v>
      </c>
      <c r="G416" s="23" t="s">
        <v>525</v>
      </c>
      <c r="H416" s="6" t="s">
        <v>525</v>
      </c>
      <c r="I416" s="6" t="s">
        <v>525</v>
      </c>
      <c r="J416" s="6"/>
      <c r="K416" s="6"/>
      <c r="L416" s="6"/>
      <c r="M416" s="6"/>
      <c r="N416" s="6"/>
      <c r="O416" s="6"/>
      <c r="P416" s="6"/>
      <c r="Q416" s="6"/>
      <c r="R416" s="6"/>
      <c r="S416" s="6"/>
      <c r="T416" s="6"/>
      <c r="U416" s="6"/>
      <c r="V416" s="6"/>
      <c r="W416" s="6"/>
      <c r="X416" s="6"/>
      <c r="Y416" s="6"/>
      <c r="Z416" s="6"/>
      <c r="AA416" s="6"/>
      <c r="AB416" s="6"/>
      <c r="AC416" s="6"/>
      <c r="AD416" s="6"/>
      <c r="AE416" s="6"/>
      <c r="AF416" s="7">
        <v>1</v>
      </c>
      <c r="AG416" s="7">
        <f t="shared" ref="AG416:AH416" si="496">IF(H416="US",1,0)</f>
        <v>1</v>
      </c>
      <c r="AH416" s="7">
        <f t="shared" si="496"/>
        <v>1</v>
      </c>
      <c r="AI416" s="7">
        <f t="shared" si="481"/>
        <v>1</v>
      </c>
      <c r="AJ416" s="7" t="str">
        <f t="shared" si="482"/>
        <v>6</v>
      </c>
      <c r="AK416" s="7" t="str">
        <f t="shared" si="483"/>
        <v>6</v>
      </c>
      <c r="AL416" s="7" t="str">
        <f t="shared" si="484"/>
        <v>6</v>
      </c>
      <c r="AM416" s="7" t="str">
        <f t="shared" si="485"/>
        <v>7</v>
      </c>
      <c r="AN416" s="7" t="str">
        <f t="shared" si="486"/>
        <v>11</v>
      </c>
      <c r="AO416" s="7" t="str">
        <f t="shared" si="487"/>
        <v>14</v>
      </c>
      <c r="AP416" s="7">
        <f t="shared" si="488"/>
        <v>28.000000000000004</v>
      </c>
      <c r="AQ416" s="7">
        <f t="shared" si="489"/>
        <v>78</v>
      </c>
      <c r="AR416" s="10">
        <f t="shared" si="491"/>
        <v>1</v>
      </c>
      <c r="AS416" s="10"/>
      <c r="AT416" s="152"/>
      <c r="AU416" t="s">
        <v>1812</v>
      </c>
    </row>
    <row r="417" spans="1:47" ht="15" customHeight="1">
      <c r="A417" s="28" t="s">
        <v>24</v>
      </c>
      <c r="B417" s="28" t="s">
        <v>25</v>
      </c>
      <c r="C417" s="28" t="s">
        <v>1212</v>
      </c>
      <c r="D417" s="28"/>
      <c r="E417" s="28"/>
      <c r="F417" s="81">
        <v>0.1</v>
      </c>
      <c r="G417" s="23" t="s">
        <v>574</v>
      </c>
      <c r="H417" s="6" t="s">
        <v>1265</v>
      </c>
      <c r="I417" s="6" t="s">
        <v>444</v>
      </c>
      <c r="J417" s="6"/>
      <c r="K417" s="6"/>
      <c r="L417" s="6"/>
      <c r="M417" s="6"/>
      <c r="N417" s="6"/>
      <c r="O417" s="6"/>
      <c r="P417" s="6"/>
      <c r="Q417" s="6"/>
      <c r="R417" s="6"/>
      <c r="S417" s="6"/>
      <c r="T417" s="6"/>
      <c r="U417" s="6"/>
      <c r="V417" s="6"/>
      <c r="W417" s="6"/>
      <c r="X417" s="6"/>
      <c r="Y417" s="6"/>
      <c r="Z417" s="6"/>
      <c r="AA417" s="6"/>
      <c r="AB417" s="6"/>
      <c r="AC417" s="6"/>
      <c r="AD417" s="6"/>
      <c r="AE417" s="6"/>
      <c r="AF417" s="7">
        <v>1</v>
      </c>
      <c r="AG417" s="7">
        <f t="shared" ref="AG417:AH417" si="497">IF(H417="US",1,0)</f>
        <v>0</v>
      </c>
      <c r="AH417" s="7">
        <f t="shared" si="497"/>
        <v>0</v>
      </c>
      <c r="AI417" s="7">
        <f t="shared" si="481"/>
        <v>0</v>
      </c>
      <c r="AJ417" s="7" t="str">
        <f t="shared" si="482"/>
        <v>6</v>
      </c>
      <c r="AK417" s="7" t="str">
        <f t="shared" si="483"/>
        <v>0</v>
      </c>
      <c r="AL417" s="7" t="str">
        <f t="shared" si="484"/>
        <v>6</v>
      </c>
      <c r="AM417" s="7" t="str">
        <f t="shared" si="485"/>
        <v>0</v>
      </c>
      <c r="AN417" s="7" t="str">
        <f t="shared" si="486"/>
        <v>0</v>
      </c>
      <c r="AO417" s="7" t="str">
        <f t="shared" si="487"/>
        <v>0</v>
      </c>
      <c r="AP417" s="7">
        <f t="shared" si="488"/>
        <v>5</v>
      </c>
      <c r="AQ417" s="7">
        <f t="shared" si="489"/>
        <v>17</v>
      </c>
      <c r="AR417" s="10">
        <f t="shared" si="491"/>
        <v>2</v>
      </c>
      <c r="AS417" s="10"/>
      <c r="AT417" s="152"/>
      <c r="AU417" s="82" t="s">
        <v>1757</v>
      </c>
    </row>
    <row r="418" spans="1:47" ht="15" customHeight="1">
      <c r="A418" s="28" t="s">
        <v>24</v>
      </c>
      <c r="B418" s="28" t="s">
        <v>25</v>
      </c>
      <c r="C418" s="28" t="s">
        <v>2068</v>
      </c>
      <c r="D418" s="28"/>
      <c r="E418" s="28"/>
      <c r="F418" s="81">
        <v>0.45</v>
      </c>
      <c r="G418" s="23" t="s">
        <v>583</v>
      </c>
      <c r="H418" s="6" t="s">
        <v>525</v>
      </c>
      <c r="I418" s="6" t="s">
        <v>525</v>
      </c>
      <c r="J418" s="6"/>
      <c r="K418" s="6"/>
      <c r="L418" s="6"/>
      <c r="M418" s="6"/>
      <c r="N418" s="6"/>
      <c r="O418" s="6"/>
      <c r="P418" s="6"/>
      <c r="Q418" s="6"/>
      <c r="R418" s="6"/>
      <c r="S418" s="6"/>
      <c r="T418" s="6"/>
      <c r="U418" s="6"/>
      <c r="V418" s="6"/>
      <c r="W418" s="6"/>
      <c r="X418" s="6"/>
      <c r="Y418" s="6"/>
      <c r="Z418" s="6"/>
      <c r="AA418" s="6"/>
      <c r="AB418" s="6"/>
      <c r="AC418" s="6"/>
      <c r="AD418" s="6"/>
      <c r="AE418" s="6"/>
      <c r="AF418" s="7">
        <v>1</v>
      </c>
      <c r="AG418" s="7">
        <f t="shared" ref="AG418:AH418" si="498">IF(H418="US",1,0)</f>
        <v>1</v>
      </c>
      <c r="AH418" s="7">
        <f t="shared" si="498"/>
        <v>1</v>
      </c>
      <c r="AI418" s="7">
        <f t="shared" si="481"/>
        <v>0</v>
      </c>
      <c r="AJ418" s="7" t="str">
        <f t="shared" si="482"/>
        <v>6</v>
      </c>
      <c r="AK418" s="7" t="str">
        <f t="shared" si="483"/>
        <v>0</v>
      </c>
      <c r="AL418" s="7">
        <v>3</v>
      </c>
      <c r="AM418" s="7" t="str">
        <f t="shared" si="485"/>
        <v>7</v>
      </c>
      <c r="AN418" s="7" t="str">
        <f t="shared" si="486"/>
        <v>0</v>
      </c>
      <c r="AO418" s="7" t="str">
        <f t="shared" si="487"/>
        <v>14</v>
      </c>
      <c r="AP418" s="7">
        <f t="shared" si="488"/>
        <v>22.5</v>
      </c>
      <c r="AQ418" s="7">
        <f t="shared" si="489"/>
        <v>52.5</v>
      </c>
      <c r="AR418" s="10">
        <f t="shared" si="491"/>
        <v>2</v>
      </c>
      <c r="AS418" s="10"/>
      <c r="AT418" s="152"/>
      <c r="AU418" s="82" t="s">
        <v>1757</v>
      </c>
    </row>
    <row r="419" spans="1:47" ht="15" customHeight="1">
      <c r="A419" s="18" t="s">
        <v>24</v>
      </c>
      <c r="B419" s="18" t="s">
        <v>25</v>
      </c>
      <c r="C419" s="18" t="s">
        <v>593</v>
      </c>
      <c r="D419" s="18"/>
      <c r="E419" s="18"/>
      <c r="F419" s="17">
        <v>0.13</v>
      </c>
      <c r="G419" s="23" t="s">
        <v>583</v>
      </c>
      <c r="H419" s="6" t="s">
        <v>525</v>
      </c>
      <c r="I419" s="6" t="s">
        <v>446</v>
      </c>
      <c r="J419" s="6"/>
      <c r="K419" s="6"/>
      <c r="L419" s="6"/>
      <c r="M419" s="6"/>
      <c r="N419" s="6"/>
      <c r="O419" s="6"/>
      <c r="P419" s="6"/>
      <c r="Q419" s="6"/>
      <c r="R419" s="6"/>
      <c r="S419" s="6"/>
      <c r="T419" s="6"/>
      <c r="U419" s="6"/>
      <c r="V419" s="6"/>
      <c r="W419" s="6"/>
      <c r="X419" s="6"/>
      <c r="Y419" s="6"/>
      <c r="Z419" s="6"/>
      <c r="AA419" s="6"/>
      <c r="AB419" s="6"/>
      <c r="AC419" s="6"/>
      <c r="AD419" s="6"/>
      <c r="AE419" s="6"/>
      <c r="AF419" s="7">
        <v>1</v>
      </c>
      <c r="AG419" s="7">
        <f t="shared" ref="AG419:AH419" si="499">IF(H419="US",1,0)</f>
        <v>1</v>
      </c>
      <c r="AH419" s="7">
        <f t="shared" si="499"/>
        <v>0</v>
      </c>
      <c r="AI419" s="7">
        <f t="shared" si="481"/>
        <v>0</v>
      </c>
      <c r="AJ419" s="7" t="str">
        <f t="shared" si="482"/>
        <v>6</v>
      </c>
      <c r="AK419" s="7" t="str">
        <f t="shared" si="483"/>
        <v>0</v>
      </c>
      <c r="AL419" s="7">
        <v>3</v>
      </c>
      <c r="AM419" s="7" t="str">
        <f t="shared" si="485"/>
        <v>0</v>
      </c>
      <c r="AN419" s="7" t="str">
        <f t="shared" si="486"/>
        <v>0</v>
      </c>
      <c r="AO419" s="7" t="str">
        <f t="shared" si="487"/>
        <v>14</v>
      </c>
      <c r="AP419" s="7">
        <f t="shared" si="488"/>
        <v>6.5</v>
      </c>
      <c r="AQ419" s="7">
        <f t="shared" si="489"/>
        <v>29.5</v>
      </c>
      <c r="AR419" s="10">
        <f t="shared" si="491"/>
        <v>3</v>
      </c>
      <c r="AS419" s="10"/>
      <c r="AT419" s="152"/>
      <c r="AU419" s="80" t="s">
        <v>1038</v>
      </c>
    </row>
    <row r="420" spans="1:47" ht="15" customHeight="1">
      <c r="A420" s="18" t="s">
        <v>24</v>
      </c>
      <c r="B420" s="18" t="s">
        <v>25</v>
      </c>
      <c r="C420" s="18" t="s">
        <v>2069</v>
      </c>
      <c r="D420" s="18"/>
      <c r="E420" s="18"/>
      <c r="F420" s="17"/>
      <c r="G420" s="23"/>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7"/>
      <c r="AG420" s="7"/>
      <c r="AH420" s="7"/>
      <c r="AI420" s="7"/>
      <c r="AJ420" s="7"/>
      <c r="AK420" s="7"/>
      <c r="AL420" s="8"/>
      <c r="AM420" s="8"/>
      <c r="AN420" s="7"/>
      <c r="AO420" s="7"/>
      <c r="AP420" s="7"/>
      <c r="AQ420" s="7"/>
      <c r="AR420" s="7"/>
      <c r="AS420" s="7"/>
      <c r="AT420" s="152"/>
      <c r="AU420" s="80" t="s">
        <v>1038</v>
      </c>
    </row>
    <row r="421" spans="1:47" ht="15" customHeight="1">
      <c r="A421" s="18" t="s">
        <v>24</v>
      </c>
      <c r="B421" s="18" t="s">
        <v>25</v>
      </c>
      <c r="C421" s="18" t="s">
        <v>1220</v>
      </c>
      <c r="D421" s="18" t="s">
        <v>2029</v>
      </c>
      <c r="E421" s="18"/>
      <c r="F421" s="17"/>
      <c r="G421" s="23"/>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7"/>
      <c r="AG421" s="7"/>
      <c r="AH421" s="7"/>
      <c r="AI421" s="7"/>
      <c r="AJ421" s="7"/>
      <c r="AK421" s="7"/>
      <c r="AL421" s="8"/>
      <c r="AM421" s="8"/>
      <c r="AN421" s="7"/>
      <c r="AO421" s="7"/>
      <c r="AP421" s="7"/>
      <c r="AQ421" s="7"/>
      <c r="AR421" s="7"/>
      <c r="AS421" s="7"/>
      <c r="AT421" s="152"/>
      <c r="AU421" s="80" t="s">
        <v>1038</v>
      </c>
    </row>
    <row r="422" spans="1:47" ht="15" customHeight="1">
      <c r="A422" s="18" t="s">
        <v>24</v>
      </c>
      <c r="B422" s="18" t="s">
        <v>25</v>
      </c>
      <c r="C422" s="18" t="s">
        <v>1220</v>
      </c>
      <c r="D422" s="18" t="s">
        <v>1926</v>
      </c>
      <c r="E422" s="18"/>
      <c r="F422" s="17"/>
      <c r="G422" s="23"/>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7"/>
      <c r="AG422" s="7"/>
      <c r="AH422" s="7"/>
      <c r="AI422" s="7"/>
      <c r="AJ422" s="7"/>
      <c r="AK422" s="7"/>
      <c r="AL422" s="8"/>
      <c r="AM422" s="8"/>
      <c r="AN422" s="7"/>
      <c r="AO422" s="7"/>
      <c r="AP422" s="7"/>
      <c r="AQ422" s="7"/>
      <c r="AR422" s="7"/>
      <c r="AS422" s="7"/>
      <c r="AT422" s="152"/>
      <c r="AU422" s="80" t="s">
        <v>1038</v>
      </c>
    </row>
    <row r="423" spans="1:47" ht="15" customHeight="1">
      <c r="A423" s="18" t="s">
        <v>24</v>
      </c>
      <c r="B423" s="18" t="s">
        <v>25</v>
      </c>
      <c r="C423" s="18" t="s">
        <v>1220</v>
      </c>
      <c r="D423" s="18" t="s">
        <v>2034</v>
      </c>
      <c r="E423" s="18"/>
      <c r="F423" s="17"/>
      <c r="G423" s="23"/>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7"/>
      <c r="AG423" s="7"/>
      <c r="AH423" s="7"/>
      <c r="AI423" s="7"/>
      <c r="AJ423" s="7"/>
      <c r="AK423" s="7"/>
      <c r="AL423" s="8"/>
      <c r="AM423" s="8"/>
      <c r="AN423" s="7"/>
      <c r="AO423" s="7"/>
      <c r="AP423" s="7"/>
      <c r="AQ423" s="7"/>
      <c r="AR423" s="7"/>
      <c r="AS423" s="7"/>
      <c r="AT423" s="152"/>
      <c r="AU423" s="80" t="s">
        <v>1038</v>
      </c>
    </row>
    <row r="424" spans="1:47" ht="15" customHeight="1">
      <c r="A424" s="18" t="s">
        <v>24</v>
      </c>
      <c r="B424" s="18" t="s">
        <v>25</v>
      </c>
      <c r="C424" s="18" t="s">
        <v>1220</v>
      </c>
      <c r="D424" s="18" t="s">
        <v>2030</v>
      </c>
      <c r="E424" s="18"/>
      <c r="F424" s="17"/>
      <c r="G424" s="23"/>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7"/>
      <c r="AG424" s="7"/>
      <c r="AH424" s="7"/>
      <c r="AI424" s="7"/>
      <c r="AJ424" s="7"/>
      <c r="AK424" s="7"/>
      <c r="AL424" s="8"/>
      <c r="AM424" s="8"/>
      <c r="AN424" s="7"/>
      <c r="AO424" s="7"/>
      <c r="AP424" s="7"/>
      <c r="AQ424" s="7"/>
      <c r="AR424" s="7"/>
      <c r="AS424" s="7"/>
      <c r="AT424" s="152"/>
      <c r="AU424" s="80" t="s">
        <v>1038</v>
      </c>
    </row>
    <row r="425" spans="1:47" ht="15" customHeight="1">
      <c r="A425" s="18" t="s">
        <v>24</v>
      </c>
      <c r="B425" s="18" t="s">
        <v>25</v>
      </c>
      <c r="C425" s="18" t="s">
        <v>1220</v>
      </c>
      <c r="D425" s="18" t="s">
        <v>2070</v>
      </c>
      <c r="E425" s="18"/>
      <c r="F425" s="17"/>
      <c r="G425" s="23"/>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7"/>
      <c r="AG425" s="7"/>
      <c r="AH425" s="7"/>
      <c r="AI425" s="7"/>
      <c r="AJ425" s="7"/>
      <c r="AK425" s="7"/>
      <c r="AL425" s="8"/>
      <c r="AM425" s="8"/>
      <c r="AN425" s="7"/>
      <c r="AO425" s="7"/>
      <c r="AP425" s="7"/>
      <c r="AQ425" s="7"/>
      <c r="AR425" s="7"/>
      <c r="AS425" s="7"/>
      <c r="AT425" s="152"/>
      <c r="AU425" s="80" t="s">
        <v>1038</v>
      </c>
    </row>
    <row r="426" spans="1:47" ht="15" customHeight="1">
      <c r="A426" s="18" t="s">
        <v>24</v>
      </c>
      <c r="B426" s="18" t="s">
        <v>25</v>
      </c>
      <c r="C426" s="18" t="s">
        <v>1220</v>
      </c>
      <c r="D426" s="18" t="s">
        <v>2071</v>
      </c>
      <c r="E426" s="18"/>
      <c r="F426" s="17"/>
      <c r="G426" s="23"/>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7"/>
      <c r="AG426" s="7"/>
      <c r="AH426" s="7"/>
      <c r="AI426" s="7"/>
      <c r="AJ426" s="7"/>
      <c r="AK426" s="7"/>
      <c r="AL426" s="8"/>
      <c r="AM426" s="8"/>
      <c r="AN426" s="7"/>
      <c r="AO426" s="7"/>
      <c r="AP426" s="7"/>
      <c r="AQ426" s="7"/>
      <c r="AR426" s="7"/>
      <c r="AS426" s="7"/>
      <c r="AT426" s="152"/>
      <c r="AU426" s="80" t="s">
        <v>1038</v>
      </c>
    </row>
    <row r="427" spans="1:47" ht="15" customHeight="1">
      <c r="A427" s="18" t="s">
        <v>24</v>
      </c>
      <c r="B427" s="18" t="s">
        <v>25</v>
      </c>
      <c r="C427" s="18" t="s">
        <v>1220</v>
      </c>
      <c r="D427" s="18" t="s">
        <v>2072</v>
      </c>
      <c r="E427" s="18"/>
      <c r="F427" s="17"/>
      <c r="G427" s="23"/>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7"/>
      <c r="AG427" s="7"/>
      <c r="AH427" s="7"/>
      <c r="AI427" s="7"/>
      <c r="AJ427" s="7"/>
      <c r="AK427" s="7"/>
      <c r="AL427" s="8"/>
      <c r="AM427" s="8"/>
      <c r="AN427" s="7"/>
      <c r="AO427" s="7"/>
      <c r="AP427" s="7"/>
      <c r="AQ427" s="7"/>
      <c r="AR427" s="7"/>
      <c r="AS427" s="7"/>
      <c r="AT427" s="152"/>
      <c r="AU427" s="80" t="s">
        <v>1038</v>
      </c>
    </row>
    <row r="428" spans="1:47" ht="15" customHeight="1">
      <c r="A428" s="18" t="s">
        <v>24</v>
      </c>
      <c r="B428" s="18" t="s">
        <v>25</v>
      </c>
      <c r="C428" s="18" t="s">
        <v>1220</v>
      </c>
      <c r="D428" s="18" t="s">
        <v>2073</v>
      </c>
      <c r="E428" s="18"/>
      <c r="F428" s="17"/>
      <c r="G428" s="23"/>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7"/>
      <c r="AG428" s="7"/>
      <c r="AH428" s="7"/>
      <c r="AI428" s="7"/>
      <c r="AJ428" s="7"/>
      <c r="AK428" s="7"/>
      <c r="AL428" s="8"/>
      <c r="AM428" s="8"/>
      <c r="AN428" s="7"/>
      <c r="AO428" s="7"/>
      <c r="AP428" s="7"/>
      <c r="AQ428" s="7"/>
      <c r="AR428" s="7"/>
      <c r="AS428" s="7"/>
      <c r="AT428" s="152"/>
      <c r="AU428" s="80" t="s">
        <v>1038</v>
      </c>
    </row>
    <row r="429" spans="1:47" ht="15" customHeight="1">
      <c r="A429" s="6" t="s">
        <v>24</v>
      </c>
      <c r="B429" s="6" t="s">
        <v>25</v>
      </c>
      <c r="C429" s="6" t="s">
        <v>1220</v>
      </c>
      <c r="D429" s="6" t="s">
        <v>2039</v>
      </c>
      <c r="E429" s="6"/>
      <c r="F429" s="9">
        <v>0.22</v>
      </c>
      <c r="G429" s="23" t="s">
        <v>574</v>
      </c>
      <c r="H429" s="6" t="s">
        <v>458</v>
      </c>
      <c r="I429" s="6" t="s">
        <v>525</v>
      </c>
      <c r="J429" s="6"/>
      <c r="K429" s="6"/>
      <c r="L429" s="6"/>
      <c r="M429" s="6"/>
      <c r="N429" s="6"/>
      <c r="O429" s="6"/>
      <c r="P429" s="6"/>
      <c r="Q429" s="6"/>
      <c r="R429" s="6"/>
      <c r="S429" s="6"/>
      <c r="T429" s="6"/>
      <c r="U429" s="6"/>
      <c r="V429" s="6"/>
      <c r="W429" s="6"/>
      <c r="X429" s="6"/>
      <c r="Y429" s="6"/>
      <c r="Z429" s="6"/>
      <c r="AA429" s="6"/>
      <c r="AB429" s="6"/>
      <c r="AC429" s="6"/>
      <c r="AD429" s="6"/>
      <c r="AE429" s="6"/>
      <c r="AF429" s="7">
        <v>1</v>
      </c>
      <c r="AG429" s="7">
        <f t="shared" ref="AG429:AH429" si="500">IF(H429="US",1,0)</f>
        <v>0</v>
      </c>
      <c r="AH429" s="7">
        <f t="shared" si="500"/>
        <v>1</v>
      </c>
      <c r="AI429" s="7">
        <f t="shared" ref="AI429:AI433" si="501">IF(G429="US",1,0)</f>
        <v>0</v>
      </c>
      <c r="AJ429" s="7" t="str">
        <f t="shared" ref="AJ429:AJ433" si="502">IF(AF429=0,"0",IF(AF429=0.5,"3","6"))</f>
        <v>6</v>
      </c>
      <c r="AK429" s="7" t="str">
        <f t="shared" ref="AK429:AK433" si="503">IF(AI429=1,"6","0")</f>
        <v>0</v>
      </c>
      <c r="AL429" s="7">
        <v>3</v>
      </c>
      <c r="AM429" s="7" t="str">
        <f t="shared" ref="AM429:AM433" si="504">IF(AH429=1,"7","0")</f>
        <v>7</v>
      </c>
      <c r="AN429" s="7" t="str">
        <f t="shared" ref="AN429:AN433" si="505">IF(AI429=1,"11","0")</f>
        <v>0</v>
      </c>
      <c r="AO429" s="7" t="str">
        <f t="shared" ref="AO429:AO433" si="506">IF(AG429=1,"14","0")</f>
        <v>0</v>
      </c>
      <c r="AP429" s="7">
        <f t="shared" ref="AP429:AP433" si="507">(0.5*F429)*100</f>
        <v>11</v>
      </c>
      <c r="AQ429" s="7">
        <f t="shared" ref="AQ429:AQ433" si="508">SUM(AJ429+AK429+AL429+AM429+AN429+AO429+AP429)</f>
        <v>27</v>
      </c>
      <c r="AR429" s="10">
        <f>IF(AQ429&lt;AQ421,AR421+1,AR421)</f>
        <v>0</v>
      </c>
      <c r="AS429" s="10"/>
      <c r="AT429" s="152"/>
      <c r="AU429" t="s">
        <v>1812</v>
      </c>
    </row>
    <row r="430" spans="1:47" ht="15" customHeight="1">
      <c r="A430" s="6" t="s">
        <v>24</v>
      </c>
      <c r="B430" s="6" t="s">
        <v>25</v>
      </c>
      <c r="C430" s="6" t="s">
        <v>1220</v>
      </c>
      <c r="D430" s="6" t="s">
        <v>2074</v>
      </c>
      <c r="E430" s="6"/>
      <c r="F430" s="9">
        <v>0.22</v>
      </c>
      <c r="G430" s="23" t="s">
        <v>574</v>
      </c>
      <c r="H430" s="6" t="s">
        <v>574</v>
      </c>
      <c r="I430" s="6" t="s">
        <v>525</v>
      </c>
      <c r="J430" s="6"/>
      <c r="K430" s="6"/>
      <c r="L430" s="6"/>
      <c r="M430" s="6"/>
      <c r="N430" s="6"/>
      <c r="O430" s="6"/>
      <c r="P430" s="6"/>
      <c r="Q430" s="6"/>
      <c r="R430" s="6"/>
      <c r="S430" s="6"/>
      <c r="T430" s="6"/>
      <c r="U430" s="6"/>
      <c r="V430" s="6"/>
      <c r="W430" s="6"/>
      <c r="X430" s="6"/>
      <c r="Y430" s="6"/>
      <c r="Z430" s="6"/>
      <c r="AA430" s="6"/>
      <c r="AB430" s="6"/>
      <c r="AC430" s="6"/>
      <c r="AD430" s="6"/>
      <c r="AE430" s="6"/>
      <c r="AF430" s="7">
        <v>1</v>
      </c>
      <c r="AG430" s="7">
        <f t="shared" ref="AG430:AH430" si="509">IF(H430="US",1,0)</f>
        <v>0</v>
      </c>
      <c r="AH430" s="7">
        <f t="shared" si="509"/>
        <v>1</v>
      </c>
      <c r="AI430" s="7">
        <f t="shared" si="501"/>
        <v>0</v>
      </c>
      <c r="AJ430" s="7" t="str">
        <f t="shared" si="502"/>
        <v>6</v>
      </c>
      <c r="AK430" s="7" t="str">
        <f t="shared" si="503"/>
        <v>0</v>
      </c>
      <c r="AL430" s="7">
        <v>3</v>
      </c>
      <c r="AM430" s="7" t="str">
        <f t="shared" si="504"/>
        <v>7</v>
      </c>
      <c r="AN430" s="7" t="str">
        <f t="shared" si="505"/>
        <v>0</v>
      </c>
      <c r="AO430" s="7" t="str">
        <f t="shared" si="506"/>
        <v>0</v>
      </c>
      <c r="AP430" s="7">
        <f t="shared" si="507"/>
        <v>11</v>
      </c>
      <c r="AQ430" s="7">
        <f t="shared" si="508"/>
        <v>27</v>
      </c>
      <c r="AR430" s="10">
        <f t="shared" ref="AR430:AR433" si="510">IF(AQ430&lt;AQ429,AR429+1,AR429)</f>
        <v>0</v>
      </c>
      <c r="AS430" s="10"/>
      <c r="AT430" s="152"/>
      <c r="AU430" t="s">
        <v>1812</v>
      </c>
    </row>
    <row r="431" spans="1:47" ht="15" customHeight="1">
      <c r="A431" s="6" t="s">
        <v>24</v>
      </c>
      <c r="B431" s="6" t="s">
        <v>25</v>
      </c>
      <c r="C431" s="6" t="s">
        <v>1220</v>
      </c>
      <c r="D431" s="6" t="s">
        <v>2036</v>
      </c>
      <c r="E431" s="6"/>
      <c r="F431" s="9">
        <v>0.22</v>
      </c>
      <c r="G431" s="23" t="s">
        <v>574</v>
      </c>
      <c r="H431" s="6" t="s">
        <v>1096</v>
      </c>
      <c r="I431" s="6" t="s">
        <v>525</v>
      </c>
      <c r="J431" s="6"/>
      <c r="K431" s="6"/>
      <c r="L431" s="6"/>
      <c r="M431" s="6"/>
      <c r="N431" s="6"/>
      <c r="O431" s="6"/>
      <c r="P431" s="6"/>
      <c r="Q431" s="6"/>
      <c r="R431" s="6"/>
      <c r="S431" s="6"/>
      <c r="T431" s="6"/>
      <c r="U431" s="6"/>
      <c r="V431" s="6"/>
      <c r="W431" s="6"/>
      <c r="X431" s="6"/>
      <c r="Y431" s="6"/>
      <c r="Z431" s="6"/>
      <c r="AA431" s="6"/>
      <c r="AB431" s="6"/>
      <c r="AC431" s="6"/>
      <c r="AD431" s="6"/>
      <c r="AE431" s="6"/>
      <c r="AF431" s="7">
        <v>1</v>
      </c>
      <c r="AG431" s="7">
        <f t="shared" ref="AG431:AH431" si="511">IF(H431="US",1,0)</f>
        <v>0</v>
      </c>
      <c r="AH431" s="7">
        <f t="shared" si="511"/>
        <v>1</v>
      </c>
      <c r="AI431" s="7">
        <f t="shared" si="501"/>
        <v>0</v>
      </c>
      <c r="AJ431" s="7" t="str">
        <f t="shared" si="502"/>
        <v>6</v>
      </c>
      <c r="AK431" s="7" t="str">
        <f t="shared" si="503"/>
        <v>0</v>
      </c>
      <c r="AL431" s="7">
        <v>3</v>
      </c>
      <c r="AM431" s="7" t="str">
        <f t="shared" si="504"/>
        <v>7</v>
      </c>
      <c r="AN431" s="7" t="str">
        <f t="shared" si="505"/>
        <v>0</v>
      </c>
      <c r="AO431" s="7" t="str">
        <f t="shared" si="506"/>
        <v>0</v>
      </c>
      <c r="AP431" s="7">
        <f t="shared" si="507"/>
        <v>11</v>
      </c>
      <c r="AQ431" s="7">
        <f t="shared" si="508"/>
        <v>27</v>
      </c>
      <c r="AR431" s="10">
        <f t="shared" si="510"/>
        <v>0</v>
      </c>
      <c r="AS431" s="10"/>
      <c r="AT431" s="152"/>
      <c r="AU431" t="s">
        <v>1812</v>
      </c>
    </row>
    <row r="432" spans="1:47" ht="15" customHeight="1">
      <c r="A432" s="6" t="s">
        <v>24</v>
      </c>
      <c r="B432" s="6" t="s">
        <v>25</v>
      </c>
      <c r="C432" s="6" t="s">
        <v>1220</v>
      </c>
      <c r="D432" s="6" t="s">
        <v>2075</v>
      </c>
      <c r="E432" s="6"/>
      <c r="F432" s="9">
        <v>0.22</v>
      </c>
      <c r="G432" s="23" t="s">
        <v>574</v>
      </c>
      <c r="H432" s="6" t="s">
        <v>574</v>
      </c>
      <c r="I432" s="6" t="s">
        <v>525</v>
      </c>
      <c r="J432" s="6"/>
      <c r="K432" s="6"/>
      <c r="L432" s="6"/>
      <c r="M432" s="6"/>
      <c r="N432" s="6"/>
      <c r="O432" s="6"/>
      <c r="P432" s="6"/>
      <c r="Q432" s="6"/>
      <c r="R432" s="6"/>
      <c r="S432" s="6"/>
      <c r="T432" s="6"/>
      <c r="U432" s="6"/>
      <c r="V432" s="6"/>
      <c r="W432" s="6"/>
      <c r="X432" s="6"/>
      <c r="Y432" s="6"/>
      <c r="Z432" s="6"/>
      <c r="AA432" s="6"/>
      <c r="AB432" s="6"/>
      <c r="AC432" s="6"/>
      <c r="AD432" s="6"/>
      <c r="AE432" s="6"/>
      <c r="AF432" s="7">
        <v>1</v>
      </c>
      <c r="AG432" s="7">
        <f t="shared" ref="AG432:AH432" si="512">IF(H432="US",1,0)</f>
        <v>0</v>
      </c>
      <c r="AH432" s="7">
        <f t="shared" si="512"/>
        <v>1</v>
      </c>
      <c r="AI432" s="7">
        <f t="shared" si="501"/>
        <v>0</v>
      </c>
      <c r="AJ432" s="7" t="str">
        <f t="shared" si="502"/>
        <v>6</v>
      </c>
      <c r="AK432" s="7" t="str">
        <f t="shared" si="503"/>
        <v>0</v>
      </c>
      <c r="AL432" s="7">
        <v>3</v>
      </c>
      <c r="AM432" s="7" t="str">
        <f t="shared" si="504"/>
        <v>7</v>
      </c>
      <c r="AN432" s="7" t="str">
        <f t="shared" si="505"/>
        <v>0</v>
      </c>
      <c r="AO432" s="7" t="str">
        <f t="shared" si="506"/>
        <v>0</v>
      </c>
      <c r="AP432" s="7">
        <f t="shared" si="507"/>
        <v>11</v>
      </c>
      <c r="AQ432" s="7">
        <f t="shared" si="508"/>
        <v>27</v>
      </c>
      <c r="AR432" s="10">
        <f t="shared" si="510"/>
        <v>0</v>
      </c>
      <c r="AS432" s="10"/>
      <c r="AT432" s="152"/>
      <c r="AU432" t="s">
        <v>1812</v>
      </c>
    </row>
    <row r="433" spans="1:47" ht="15" customHeight="1">
      <c r="A433" s="6" t="s">
        <v>24</v>
      </c>
      <c r="B433" s="6" t="s">
        <v>25</v>
      </c>
      <c r="C433" s="6" t="s">
        <v>1220</v>
      </c>
      <c r="D433" s="6" t="s">
        <v>2076</v>
      </c>
      <c r="E433" s="6"/>
      <c r="F433" s="9">
        <v>0.22</v>
      </c>
      <c r="G433" s="23" t="s">
        <v>574</v>
      </c>
      <c r="H433" s="6" t="s">
        <v>525</v>
      </c>
      <c r="I433" s="6" t="s">
        <v>525</v>
      </c>
      <c r="J433" s="6"/>
      <c r="K433" s="6"/>
      <c r="L433" s="6"/>
      <c r="M433" s="6"/>
      <c r="N433" s="6"/>
      <c r="O433" s="6"/>
      <c r="P433" s="6"/>
      <c r="Q433" s="6"/>
      <c r="R433" s="6"/>
      <c r="S433" s="6"/>
      <c r="T433" s="6"/>
      <c r="U433" s="6"/>
      <c r="V433" s="6"/>
      <c r="W433" s="6"/>
      <c r="X433" s="6"/>
      <c r="Y433" s="6"/>
      <c r="Z433" s="6"/>
      <c r="AA433" s="6"/>
      <c r="AB433" s="6"/>
      <c r="AC433" s="6"/>
      <c r="AD433" s="6"/>
      <c r="AE433" s="6"/>
      <c r="AF433" s="7">
        <v>1</v>
      </c>
      <c r="AG433" s="7">
        <f t="shared" ref="AG433:AH433" si="513">IF(H433="US",1,0)</f>
        <v>1</v>
      </c>
      <c r="AH433" s="7">
        <f t="shared" si="513"/>
        <v>1</v>
      </c>
      <c r="AI433" s="7">
        <f t="shared" si="501"/>
        <v>0</v>
      </c>
      <c r="AJ433" s="7" t="str">
        <f t="shared" si="502"/>
        <v>6</v>
      </c>
      <c r="AK433" s="7" t="str">
        <f t="shared" si="503"/>
        <v>0</v>
      </c>
      <c r="AL433" s="7">
        <v>3</v>
      </c>
      <c r="AM433" s="7" t="str">
        <f t="shared" si="504"/>
        <v>7</v>
      </c>
      <c r="AN433" s="7" t="str">
        <f t="shared" si="505"/>
        <v>0</v>
      </c>
      <c r="AO433" s="7" t="str">
        <f t="shared" si="506"/>
        <v>14</v>
      </c>
      <c r="AP433" s="7">
        <f t="shared" si="507"/>
        <v>11</v>
      </c>
      <c r="AQ433" s="7">
        <f t="shared" si="508"/>
        <v>41</v>
      </c>
      <c r="AR433" s="10">
        <f t="shared" si="510"/>
        <v>0</v>
      </c>
      <c r="AS433" s="10"/>
      <c r="AT433" s="152"/>
      <c r="AU433" t="s">
        <v>1812</v>
      </c>
    </row>
    <row r="434" spans="1:47" ht="15" customHeight="1">
      <c r="A434" s="18" t="s">
        <v>24</v>
      </c>
      <c r="B434" s="18" t="s">
        <v>25</v>
      </c>
      <c r="C434" s="18" t="s">
        <v>1220</v>
      </c>
      <c r="D434" s="18" t="s">
        <v>2077</v>
      </c>
      <c r="E434" s="18"/>
      <c r="F434" s="17"/>
      <c r="G434" s="23"/>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7"/>
      <c r="AG434" s="7"/>
      <c r="AH434" s="7"/>
      <c r="AI434" s="7"/>
      <c r="AJ434" s="7"/>
      <c r="AK434" s="7"/>
      <c r="AL434" s="8"/>
      <c r="AM434" s="8"/>
      <c r="AN434" s="7"/>
      <c r="AO434" s="7"/>
      <c r="AP434" s="7"/>
      <c r="AQ434" s="7"/>
      <c r="AR434" s="7"/>
      <c r="AS434" s="7"/>
      <c r="AT434" s="152"/>
      <c r="AU434" s="80" t="s">
        <v>1038</v>
      </c>
    </row>
    <row r="435" spans="1:47" ht="15" customHeight="1">
      <c r="A435" s="18" t="s">
        <v>24</v>
      </c>
      <c r="B435" s="18" t="s">
        <v>25</v>
      </c>
      <c r="C435" s="18" t="s">
        <v>1220</v>
      </c>
      <c r="D435" s="18" t="s">
        <v>2078</v>
      </c>
      <c r="E435" s="18"/>
      <c r="F435" s="17"/>
      <c r="G435" s="23"/>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7"/>
      <c r="AG435" s="7"/>
      <c r="AH435" s="7"/>
      <c r="AI435" s="7"/>
      <c r="AJ435" s="7"/>
      <c r="AK435" s="7"/>
      <c r="AL435" s="8"/>
      <c r="AM435" s="8"/>
      <c r="AN435" s="7"/>
      <c r="AO435" s="7"/>
      <c r="AP435" s="7"/>
      <c r="AQ435" s="7"/>
      <c r="AR435" s="7"/>
      <c r="AS435" s="7"/>
      <c r="AT435" s="152"/>
      <c r="AU435" s="80" t="s">
        <v>1038</v>
      </c>
    </row>
    <row r="436" spans="1:47" ht="15" customHeight="1">
      <c r="A436" s="18" t="s">
        <v>24</v>
      </c>
      <c r="B436" s="18" t="s">
        <v>25</v>
      </c>
      <c r="C436" s="18" t="s">
        <v>2079</v>
      </c>
      <c r="D436" s="18" t="s">
        <v>2080</v>
      </c>
      <c r="E436" s="18"/>
      <c r="F436" s="17"/>
      <c r="G436" s="23"/>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7"/>
      <c r="AG436" s="7"/>
      <c r="AH436" s="7"/>
      <c r="AI436" s="7"/>
      <c r="AJ436" s="7"/>
      <c r="AK436" s="7"/>
      <c r="AL436" s="8"/>
      <c r="AM436" s="8"/>
      <c r="AN436" s="7"/>
      <c r="AO436" s="7"/>
      <c r="AP436" s="7"/>
      <c r="AQ436" s="7"/>
      <c r="AR436" s="7"/>
      <c r="AS436" s="7"/>
      <c r="AT436" s="152"/>
      <c r="AU436" s="80" t="s">
        <v>1038</v>
      </c>
    </row>
    <row r="437" spans="1:47" ht="15" customHeight="1">
      <c r="A437" s="18" t="s">
        <v>24</v>
      </c>
      <c r="B437" s="18" t="s">
        <v>25</v>
      </c>
      <c r="C437" s="18" t="s">
        <v>2079</v>
      </c>
      <c r="D437" s="18" t="s">
        <v>2081</v>
      </c>
      <c r="E437" s="18"/>
      <c r="F437" s="17"/>
      <c r="G437" s="23"/>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7"/>
      <c r="AG437" s="7"/>
      <c r="AH437" s="7"/>
      <c r="AI437" s="7"/>
      <c r="AJ437" s="7"/>
      <c r="AK437" s="7"/>
      <c r="AL437" s="8"/>
      <c r="AM437" s="8"/>
      <c r="AN437" s="7"/>
      <c r="AO437" s="7"/>
      <c r="AP437" s="7"/>
      <c r="AQ437" s="7"/>
      <c r="AR437" s="7"/>
      <c r="AS437" s="7"/>
      <c r="AT437" s="152"/>
      <c r="AU437" s="80" t="s">
        <v>1038</v>
      </c>
    </row>
    <row r="438" spans="1:47" ht="15" customHeight="1">
      <c r="A438" s="18" t="s">
        <v>24</v>
      </c>
      <c r="B438" s="18" t="s">
        <v>25</v>
      </c>
      <c r="C438" s="18" t="s">
        <v>2079</v>
      </c>
      <c r="D438" s="18" t="s">
        <v>2082</v>
      </c>
      <c r="E438" s="18"/>
      <c r="F438" s="17"/>
      <c r="G438" s="23"/>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7"/>
      <c r="AG438" s="7"/>
      <c r="AH438" s="7"/>
      <c r="AI438" s="7"/>
      <c r="AJ438" s="7"/>
      <c r="AK438" s="7"/>
      <c r="AL438" s="8"/>
      <c r="AM438" s="8"/>
      <c r="AN438" s="7"/>
      <c r="AO438" s="7"/>
      <c r="AP438" s="7"/>
      <c r="AQ438" s="7"/>
      <c r="AR438" s="7"/>
      <c r="AS438" s="7"/>
      <c r="AT438" s="152"/>
      <c r="AU438" s="80" t="s">
        <v>1038</v>
      </c>
    </row>
    <row r="439" spans="1:47" ht="15" customHeight="1">
      <c r="A439" s="18" t="s">
        <v>24</v>
      </c>
      <c r="B439" s="18" t="s">
        <v>25</v>
      </c>
      <c r="C439" s="18" t="s">
        <v>2079</v>
      </c>
      <c r="D439" s="18" t="s">
        <v>2083</v>
      </c>
      <c r="E439" s="18"/>
      <c r="F439" s="17"/>
      <c r="G439" s="23"/>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7"/>
      <c r="AG439" s="7"/>
      <c r="AH439" s="7"/>
      <c r="AI439" s="7"/>
      <c r="AJ439" s="7"/>
      <c r="AK439" s="7"/>
      <c r="AL439" s="8"/>
      <c r="AM439" s="8"/>
      <c r="AN439" s="7"/>
      <c r="AO439" s="7"/>
      <c r="AP439" s="7"/>
      <c r="AQ439" s="7"/>
      <c r="AR439" s="7"/>
      <c r="AS439" s="7"/>
      <c r="AT439" s="152"/>
      <c r="AU439" s="80" t="s">
        <v>1038</v>
      </c>
    </row>
    <row r="440" spans="1:47" ht="15" customHeight="1">
      <c r="A440" s="18" t="s">
        <v>24</v>
      </c>
      <c r="B440" s="18" t="s">
        <v>25</v>
      </c>
      <c r="C440" s="18" t="s">
        <v>2079</v>
      </c>
      <c r="D440" s="18" t="s">
        <v>2084</v>
      </c>
      <c r="E440" s="18"/>
      <c r="F440" s="17"/>
      <c r="G440" s="23"/>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7"/>
      <c r="AG440" s="7"/>
      <c r="AH440" s="7"/>
      <c r="AI440" s="7"/>
      <c r="AJ440" s="7"/>
      <c r="AK440" s="7"/>
      <c r="AL440" s="8"/>
      <c r="AM440" s="8"/>
      <c r="AN440" s="7"/>
      <c r="AO440" s="7"/>
      <c r="AP440" s="7"/>
      <c r="AQ440" s="7"/>
      <c r="AR440" s="7"/>
      <c r="AS440" s="7"/>
      <c r="AT440" s="152"/>
      <c r="AU440" s="80" t="s">
        <v>1038</v>
      </c>
    </row>
    <row r="441" spans="1:47" ht="15" customHeight="1">
      <c r="A441" s="18" t="s">
        <v>24</v>
      </c>
      <c r="B441" s="18" t="s">
        <v>25</v>
      </c>
      <c r="C441" s="18" t="s">
        <v>2079</v>
      </c>
      <c r="D441" s="18" t="s">
        <v>2085</v>
      </c>
      <c r="E441" s="18"/>
      <c r="F441" s="17"/>
      <c r="G441" s="23"/>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7"/>
      <c r="AG441" s="7"/>
      <c r="AH441" s="7"/>
      <c r="AI441" s="7"/>
      <c r="AJ441" s="7"/>
      <c r="AK441" s="7"/>
      <c r="AL441" s="8"/>
      <c r="AM441" s="8"/>
      <c r="AN441" s="7"/>
      <c r="AO441" s="7"/>
      <c r="AP441" s="7"/>
      <c r="AQ441" s="7"/>
      <c r="AR441" s="7"/>
      <c r="AS441" s="7"/>
      <c r="AT441" s="152"/>
      <c r="AU441" s="80" t="s">
        <v>1038</v>
      </c>
    </row>
    <row r="442" spans="1:47" ht="15" customHeight="1">
      <c r="A442" s="18" t="s">
        <v>24</v>
      </c>
      <c r="B442" s="18" t="s">
        <v>25</v>
      </c>
      <c r="C442" s="18" t="s">
        <v>2079</v>
      </c>
      <c r="D442" s="18" t="s">
        <v>2086</v>
      </c>
      <c r="E442" s="18"/>
      <c r="F442" s="17"/>
      <c r="G442" s="23"/>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7"/>
      <c r="AG442" s="7"/>
      <c r="AH442" s="7"/>
      <c r="AI442" s="7"/>
      <c r="AJ442" s="7"/>
      <c r="AK442" s="7"/>
      <c r="AL442" s="8"/>
      <c r="AM442" s="8"/>
      <c r="AN442" s="7"/>
      <c r="AO442" s="7"/>
      <c r="AP442" s="7"/>
      <c r="AQ442" s="7"/>
      <c r="AR442" s="7"/>
      <c r="AS442" s="7"/>
      <c r="AT442" s="152"/>
      <c r="AU442" s="80" t="s">
        <v>1038</v>
      </c>
    </row>
    <row r="443" spans="1:47" ht="15" customHeight="1">
      <c r="A443" s="18" t="s">
        <v>24</v>
      </c>
      <c r="B443" s="18" t="s">
        <v>25</v>
      </c>
      <c r="C443" s="18" t="s">
        <v>2079</v>
      </c>
      <c r="D443" s="18" t="s">
        <v>2087</v>
      </c>
      <c r="E443" s="18"/>
      <c r="F443" s="17"/>
      <c r="G443" s="23"/>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7"/>
      <c r="AG443" s="7"/>
      <c r="AH443" s="7"/>
      <c r="AI443" s="7"/>
      <c r="AJ443" s="7"/>
      <c r="AK443" s="7"/>
      <c r="AL443" s="8"/>
      <c r="AM443" s="8"/>
      <c r="AN443" s="7"/>
      <c r="AO443" s="7"/>
      <c r="AP443" s="7"/>
      <c r="AQ443" s="7"/>
      <c r="AR443" s="7"/>
      <c r="AS443" s="7"/>
      <c r="AT443" s="152"/>
      <c r="AU443" s="80" t="s">
        <v>1038</v>
      </c>
    </row>
    <row r="444" spans="1:47" ht="15" customHeight="1">
      <c r="A444" s="18" t="s">
        <v>24</v>
      </c>
      <c r="B444" s="18" t="s">
        <v>25</v>
      </c>
      <c r="C444" s="18" t="s">
        <v>2079</v>
      </c>
      <c r="D444" s="18" t="s">
        <v>2088</v>
      </c>
      <c r="E444" s="18"/>
      <c r="F444" s="17"/>
      <c r="G444" s="23"/>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7"/>
      <c r="AG444" s="7"/>
      <c r="AH444" s="7"/>
      <c r="AI444" s="7"/>
      <c r="AJ444" s="7"/>
      <c r="AK444" s="7"/>
      <c r="AL444" s="8"/>
      <c r="AM444" s="8"/>
      <c r="AN444" s="7"/>
      <c r="AO444" s="7"/>
      <c r="AP444" s="7"/>
      <c r="AQ444" s="7"/>
      <c r="AR444" s="7"/>
      <c r="AS444" s="7"/>
      <c r="AT444" s="152"/>
      <c r="AU444" s="80" t="s">
        <v>1038</v>
      </c>
    </row>
    <row r="445" spans="1:47" ht="15" customHeight="1">
      <c r="A445" s="18" t="s">
        <v>24</v>
      </c>
      <c r="B445" s="18" t="s">
        <v>25</v>
      </c>
      <c r="C445" s="18" t="s">
        <v>2079</v>
      </c>
      <c r="D445" s="18" t="s">
        <v>2089</v>
      </c>
      <c r="E445" s="18"/>
      <c r="F445" s="17"/>
      <c r="G445" s="23"/>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7"/>
      <c r="AG445" s="7"/>
      <c r="AH445" s="7"/>
      <c r="AI445" s="7"/>
      <c r="AJ445" s="7"/>
      <c r="AK445" s="7"/>
      <c r="AL445" s="8"/>
      <c r="AM445" s="8"/>
      <c r="AN445" s="7"/>
      <c r="AO445" s="7"/>
      <c r="AP445" s="7"/>
      <c r="AQ445" s="7"/>
      <c r="AR445" s="7"/>
      <c r="AS445" s="7"/>
      <c r="AT445" s="152"/>
      <c r="AU445" s="80" t="s">
        <v>1038</v>
      </c>
    </row>
    <row r="446" spans="1:47" ht="15" customHeight="1">
      <c r="A446" s="18" t="s">
        <v>24</v>
      </c>
      <c r="B446" s="18" t="s">
        <v>25</v>
      </c>
      <c r="C446" s="18" t="s">
        <v>2079</v>
      </c>
      <c r="D446" s="18" t="s">
        <v>2090</v>
      </c>
      <c r="E446" s="18"/>
      <c r="F446" s="17"/>
      <c r="G446" s="23"/>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7"/>
      <c r="AG446" s="7"/>
      <c r="AH446" s="7"/>
      <c r="AI446" s="7"/>
      <c r="AJ446" s="7"/>
      <c r="AK446" s="7"/>
      <c r="AL446" s="8"/>
      <c r="AM446" s="8"/>
      <c r="AN446" s="7"/>
      <c r="AO446" s="7"/>
      <c r="AP446" s="7"/>
      <c r="AQ446" s="7"/>
      <c r="AR446" s="7"/>
      <c r="AS446" s="7"/>
      <c r="AT446" s="152"/>
      <c r="AU446" s="80" t="s">
        <v>1038</v>
      </c>
    </row>
    <row r="447" spans="1:47" ht="15" customHeight="1">
      <c r="A447" s="6" t="s">
        <v>24</v>
      </c>
      <c r="B447" s="6" t="s">
        <v>25</v>
      </c>
      <c r="C447" s="6" t="s">
        <v>2091</v>
      </c>
      <c r="D447" s="6"/>
      <c r="E447" s="6"/>
      <c r="F447" s="9">
        <v>0.46</v>
      </c>
      <c r="G447" s="23" t="s">
        <v>525</v>
      </c>
      <c r="H447" s="6" t="s">
        <v>525</v>
      </c>
      <c r="I447" s="6" t="s">
        <v>574</v>
      </c>
      <c r="J447" s="6"/>
      <c r="K447" s="6"/>
      <c r="L447" s="6"/>
      <c r="M447" s="6"/>
      <c r="N447" s="6"/>
      <c r="O447" s="6"/>
      <c r="P447" s="6"/>
      <c r="Q447" s="6"/>
      <c r="R447" s="6"/>
      <c r="S447" s="6"/>
      <c r="T447" s="6"/>
      <c r="U447" s="6"/>
      <c r="V447" s="6"/>
      <c r="W447" s="6"/>
      <c r="X447" s="6"/>
      <c r="Y447" s="6"/>
      <c r="Z447" s="6"/>
      <c r="AA447" s="6"/>
      <c r="AB447" s="6"/>
      <c r="AC447" s="6"/>
      <c r="AD447" s="6"/>
      <c r="AE447" s="6"/>
      <c r="AF447" s="7">
        <v>1</v>
      </c>
      <c r="AG447" s="7">
        <f t="shared" ref="AG447:AH447" si="514">IF(H447="US",1,0)</f>
        <v>1</v>
      </c>
      <c r="AH447" s="7">
        <f t="shared" si="514"/>
        <v>0</v>
      </c>
      <c r="AI447" s="7">
        <f t="shared" ref="AI447:AI450" si="515">IF(G447="US",1,0)</f>
        <v>1</v>
      </c>
      <c r="AJ447" s="7" t="str">
        <f t="shared" ref="AJ447:AJ450" si="516">IF(AF447=0,"0",IF(AF447=0.5,"3","6"))</f>
        <v>6</v>
      </c>
      <c r="AK447" s="7" t="str">
        <f t="shared" ref="AK447:AK450" si="517">IF(AI447=1,"6","0")</f>
        <v>6</v>
      </c>
      <c r="AL447" s="7" t="str">
        <f>IF(AF447=0,"1",IF(AF447=0.5,"3","6"))</f>
        <v>6</v>
      </c>
      <c r="AM447" s="7" t="str">
        <f t="shared" ref="AM447:AM450" si="518">IF(AH447=1,"7","0")</f>
        <v>0</v>
      </c>
      <c r="AN447" s="7" t="str">
        <f t="shared" ref="AN447:AN450" si="519">IF(AI447=1,"11","0")</f>
        <v>11</v>
      </c>
      <c r="AO447" s="7" t="str">
        <f t="shared" ref="AO447:AO450" si="520">IF(AG447=1,"14","0")</f>
        <v>14</v>
      </c>
      <c r="AP447" s="7">
        <f t="shared" ref="AP447:AP450" si="521">(0.5*F447)*100</f>
        <v>23</v>
      </c>
      <c r="AQ447" s="7">
        <f t="shared" ref="AQ447:AQ450" si="522">SUM(AJ447+AK447+AL447+AM447+AN447+AO447+AP447)</f>
        <v>66</v>
      </c>
      <c r="AR447" s="10">
        <f>IF(AQ447&lt;AQ436,AR436+1,AR436)</f>
        <v>0</v>
      </c>
      <c r="AS447" s="10"/>
      <c r="AT447" s="152"/>
      <c r="AU447" t="s">
        <v>1812</v>
      </c>
    </row>
    <row r="448" spans="1:47" ht="15" customHeight="1">
      <c r="A448" s="6" t="s">
        <v>24</v>
      </c>
      <c r="B448" s="6" t="s">
        <v>25</v>
      </c>
      <c r="C448" s="6" t="s">
        <v>2092</v>
      </c>
      <c r="D448" s="6"/>
      <c r="E448" s="6"/>
      <c r="F448" s="9">
        <v>0.46</v>
      </c>
      <c r="G448" s="23" t="s">
        <v>525</v>
      </c>
      <c r="H448" s="6" t="s">
        <v>525</v>
      </c>
      <c r="I448" s="6" t="s">
        <v>525</v>
      </c>
      <c r="J448" s="6"/>
      <c r="K448" s="6"/>
      <c r="L448" s="6"/>
      <c r="M448" s="6"/>
      <c r="N448" s="6"/>
      <c r="O448" s="6"/>
      <c r="P448" s="6"/>
      <c r="Q448" s="6"/>
      <c r="R448" s="6"/>
      <c r="S448" s="6"/>
      <c r="T448" s="6"/>
      <c r="U448" s="6"/>
      <c r="V448" s="6"/>
      <c r="W448" s="6"/>
      <c r="X448" s="6"/>
      <c r="Y448" s="6"/>
      <c r="Z448" s="6"/>
      <c r="AA448" s="6"/>
      <c r="AB448" s="6"/>
      <c r="AC448" s="6"/>
      <c r="AD448" s="6"/>
      <c r="AE448" s="6"/>
      <c r="AF448" s="7">
        <v>1</v>
      </c>
      <c r="AG448" s="7">
        <f t="shared" ref="AG448:AH448" si="523">IF(H448="US",1,0)</f>
        <v>1</v>
      </c>
      <c r="AH448" s="7">
        <f t="shared" si="523"/>
        <v>1</v>
      </c>
      <c r="AI448" s="7">
        <f t="shared" si="515"/>
        <v>1</v>
      </c>
      <c r="AJ448" s="7" t="str">
        <f t="shared" si="516"/>
        <v>6</v>
      </c>
      <c r="AK448" s="7" t="str">
        <f t="shared" si="517"/>
        <v>6</v>
      </c>
      <c r="AL448" s="7">
        <v>3</v>
      </c>
      <c r="AM448" s="7" t="str">
        <f t="shared" si="518"/>
        <v>7</v>
      </c>
      <c r="AN448" s="7" t="str">
        <f t="shared" si="519"/>
        <v>11</v>
      </c>
      <c r="AO448" s="7" t="str">
        <f t="shared" si="520"/>
        <v>14</v>
      </c>
      <c r="AP448" s="7">
        <f t="shared" si="521"/>
        <v>23</v>
      </c>
      <c r="AQ448" s="7">
        <f t="shared" si="522"/>
        <v>70</v>
      </c>
      <c r="AR448" s="10">
        <f t="shared" ref="AR448:AR450" si="524">IF(AQ448&lt;AQ447,AR447+1,AR447)</f>
        <v>0</v>
      </c>
      <c r="AS448" s="10"/>
      <c r="AT448" s="152"/>
      <c r="AU448" t="s">
        <v>1812</v>
      </c>
    </row>
    <row r="449" spans="1:47" ht="15" customHeight="1">
      <c r="A449" s="6" t="s">
        <v>24</v>
      </c>
      <c r="B449" s="6" t="s">
        <v>25</v>
      </c>
      <c r="C449" s="6" t="s">
        <v>2093</v>
      </c>
      <c r="D449" s="6"/>
      <c r="E449" s="6"/>
      <c r="F449" s="9">
        <v>0.46</v>
      </c>
      <c r="G449" s="23" t="s">
        <v>525</v>
      </c>
      <c r="H449" s="6" t="s">
        <v>525</v>
      </c>
      <c r="I449" s="6" t="s">
        <v>1252</v>
      </c>
      <c r="J449" s="6"/>
      <c r="K449" s="6"/>
      <c r="L449" s="6"/>
      <c r="M449" s="6"/>
      <c r="N449" s="6"/>
      <c r="O449" s="6"/>
      <c r="P449" s="6"/>
      <c r="Q449" s="6"/>
      <c r="R449" s="6"/>
      <c r="S449" s="6"/>
      <c r="T449" s="6"/>
      <c r="U449" s="6"/>
      <c r="V449" s="6"/>
      <c r="W449" s="6"/>
      <c r="X449" s="6"/>
      <c r="Y449" s="6"/>
      <c r="Z449" s="6"/>
      <c r="AA449" s="6"/>
      <c r="AB449" s="6"/>
      <c r="AC449" s="6"/>
      <c r="AD449" s="6"/>
      <c r="AE449" s="6"/>
      <c r="AF449" s="7">
        <v>1</v>
      </c>
      <c r="AG449" s="7">
        <f t="shared" ref="AG449:AH449" si="525">IF(H449="US",1,0)</f>
        <v>1</v>
      </c>
      <c r="AH449" s="7">
        <f t="shared" si="525"/>
        <v>0</v>
      </c>
      <c r="AI449" s="7">
        <f t="shared" si="515"/>
        <v>1</v>
      </c>
      <c r="AJ449" s="7" t="str">
        <f t="shared" si="516"/>
        <v>6</v>
      </c>
      <c r="AK449" s="7" t="str">
        <f t="shared" si="517"/>
        <v>6</v>
      </c>
      <c r="AL449" s="7" t="str">
        <f t="shared" ref="AL449:AL450" si="526">IF(AF449=0,"1",IF(AF449=0.5,"3","6"))</f>
        <v>6</v>
      </c>
      <c r="AM449" s="7" t="str">
        <f t="shared" si="518"/>
        <v>0</v>
      </c>
      <c r="AN449" s="7" t="str">
        <f t="shared" si="519"/>
        <v>11</v>
      </c>
      <c r="AO449" s="7" t="str">
        <f t="shared" si="520"/>
        <v>14</v>
      </c>
      <c r="AP449" s="7">
        <f t="shared" si="521"/>
        <v>23</v>
      </c>
      <c r="AQ449" s="7">
        <f t="shared" si="522"/>
        <v>66</v>
      </c>
      <c r="AR449" s="10">
        <f t="shared" si="524"/>
        <v>1</v>
      </c>
      <c r="AS449" s="10"/>
      <c r="AT449" s="152"/>
      <c r="AU449" t="s">
        <v>1812</v>
      </c>
    </row>
    <row r="450" spans="1:47" ht="15" customHeight="1">
      <c r="A450" s="6" t="s">
        <v>24</v>
      </c>
      <c r="B450" s="6" t="s">
        <v>25</v>
      </c>
      <c r="C450" s="6" t="s">
        <v>2094</v>
      </c>
      <c r="D450" s="6"/>
      <c r="E450" s="6"/>
      <c r="F450" s="9">
        <v>0.46</v>
      </c>
      <c r="G450" s="23" t="s">
        <v>525</v>
      </c>
      <c r="H450" s="6" t="s">
        <v>525</v>
      </c>
      <c r="I450" s="6" t="s">
        <v>574</v>
      </c>
      <c r="J450" s="6"/>
      <c r="K450" s="6"/>
      <c r="L450" s="6"/>
      <c r="M450" s="6"/>
      <c r="N450" s="6"/>
      <c r="O450" s="6"/>
      <c r="P450" s="6"/>
      <c r="Q450" s="6"/>
      <c r="R450" s="6"/>
      <c r="S450" s="6"/>
      <c r="T450" s="6"/>
      <c r="U450" s="6"/>
      <c r="V450" s="6"/>
      <c r="W450" s="6"/>
      <c r="X450" s="6"/>
      <c r="Y450" s="6"/>
      <c r="Z450" s="6"/>
      <c r="AA450" s="6"/>
      <c r="AB450" s="6"/>
      <c r="AC450" s="6"/>
      <c r="AD450" s="6"/>
      <c r="AE450" s="6"/>
      <c r="AF450" s="7">
        <v>1</v>
      </c>
      <c r="AG450" s="7">
        <f t="shared" ref="AG450:AH450" si="527">IF(H450="US",1,0)</f>
        <v>1</v>
      </c>
      <c r="AH450" s="7">
        <f t="shared" si="527"/>
        <v>0</v>
      </c>
      <c r="AI450" s="7">
        <f t="shared" si="515"/>
        <v>1</v>
      </c>
      <c r="AJ450" s="7" t="str">
        <f t="shared" si="516"/>
        <v>6</v>
      </c>
      <c r="AK450" s="7" t="str">
        <f t="shared" si="517"/>
        <v>6</v>
      </c>
      <c r="AL450" s="7" t="str">
        <f t="shared" si="526"/>
        <v>6</v>
      </c>
      <c r="AM450" s="7" t="str">
        <f t="shared" si="518"/>
        <v>0</v>
      </c>
      <c r="AN450" s="7" t="str">
        <f t="shared" si="519"/>
        <v>11</v>
      </c>
      <c r="AO450" s="7" t="str">
        <f t="shared" si="520"/>
        <v>14</v>
      </c>
      <c r="AP450" s="7">
        <f t="shared" si="521"/>
        <v>23</v>
      </c>
      <c r="AQ450" s="7">
        <f t="shared" si="522"/>
        <v>66</v>
      </c>
      <c r="AR450" s="10">
        <f t="shared" si="524"/>
        <v>1</v>
      </c>
      <c r="AS450" s="10"/>
      <c r="AT450" s="152"/>
      <c r="AU450" t="s">
        <v>1812</v>
      </c>
    </row>
    <row r="451" spans="1:47" ht="15" customHeight="1">
      <c r="A451" s="18" t="s">
        <v>24</v>
      </c>
      <c r="B451" s="18" t="s">
        <v>25</v>
      </c>
      <c r="C451" s="18" t="s">
        <v>2095</v>
      </c>
      <c r="D451" s="18"/>
      <c r="E451" s="18"/>
      <c r="F451" s="17"/>
      <c r="G451" s="23"/>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7"/>
      <c r="AG451" s="7"/>
      <c r="AH451" s="7"/>
      <c r="AI451" s="7"/>
      <c r="AJ451" s="7"/>
      <c r="AK451" s="7"/>
      <c r="AL451" s="8"/>
      <c r="AM451" s="8"/>
      <c r="AN451" s="7"/>
      <c r="AO451" s="7"/>
      <c r="AP451" s="7"/>
      <c r="AQ451" s="7"/>
      <c r="AR451" s="7"/>
      <c r="AS451" s="7"/>
      <c r="AT451" s="152"/>
      <c r="AU451" s="80" t="s">
        <v>1038</v>
      </c>
    </row>
    <row r="452" spans="1:47" ht="15" customHeight="1">
      <c r="A452" s="18" t="s">
        <v>24</v>
      </c>
      <c r="B452" s="18" t="s">
        <v>25</v>
      </c>
      <c r="C452" s="18" t="s">
        <v>2096</v>
      </c>
      <c r="D452" s="18"/>
      <c r="E452" s="18"/>
      <c r="F452" s="17"/>
      <c r="G452" s="23"/>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7"/>
      <c r="AG452" s="7"/>
      <c r="AH452" s="7"/>
      <c r="AI452" s="7"/>
      <c r="AJ452" s="7"/>
      <c r="AK452" s="7"/>
      <c r="AL452" s="8"/>
      <c r="AM452" s="8"/>
      <c r="AN452" s="7"/>
      <c r="AO452" s="7"/>
      <c r="AP452" s="7"/>
      <c r="AQ452" s="7"/>
      <c r="AR452" s="7"/>
      <c r="AS452" s="7"/>
      <c r="AT452" s="152"/>
      <c r="AU452" s="80" t="s">
        <v>1038</v>
      </c>
    </row>
    <row r="453" spans="1:47" ht="15" customHeight="1">
      <c r="A453" s="6" t="s">
        <v>24</v>
      </c>
      <c r="B453" s="6" t="s">
        <v>25</v>
      </c>
      <c r="C453" s="6" t="s">
        <v>580</v>
      </c>
      <c r="D453" s="6"/>
      <c r="E453" s="6"/>
      <c r="F453" s="9">
        <v>0.5</v>
      </c>
      <c r="G453" s="23" t="s">
        <v>525</v>
      </c>
      <c r="H453" s="6" t="s">
        <v>444</v>
      </c>
      <c r="I453" s="6" t="s">
        <v>525</v>
      </c>
      <c r="J453" s="6"/>
      <c r="K453" s="6"/>
      <c r="L453" s="6"/>
      <c r="M453" s="6"/>
      <c r="N453" s="6"/>
      <c r="O453" s="6"/>
      <c r="P453" s="6"/>
      <c r="Q453" s="6"/>
      <c r="R453" s="6"/>
      <c r="S453" s="6"/>
      <c r="T453" s="6"/>
      <c r="U453" s="6"/>
      <c r="V453" s="6"/>
      <c r="W453" s="6"/>
      <c r="X453" s="6"/>
      <c r="Y453" s="6"/>
      <c r="Z453" s="6"/>
      <c r="AA453" s="6"/>
      <c r="AB453" s="6"/>
      <c r="AC453" s="6"/>
      <c r="AD453" s="6"/>
      <c r="AE453" s="6"/>
      <c r="AF453" s="7">
        <v>1</v>
      </c>
      <c r="AG453" s="7">
        <f t="shared" ref="AG453:AH453" si="528">IF(H453="US",1,0)</f>
        <v>0</v>
      </c>
      <c r="AH453" s="7">
        <f t="shared" si="528"/>
        <v>1</v>
      </c>
      <c r="AI453" s="7">
        <f>IF(G453="US",1,0)</f>
        <v>1</v>
      </c>
      <c r="AJ453" s="7" t="str">
        <f>IF(AF453=0,"0",IF(AF453=0.5,"3","6"))</f>
        <v>6</v>
      </c>
      <c r="AK453" s="7" t="str">
        <f>IF(AI453=1,"6","0")</f>
        <v>6</v>
      </c>
      <c r="AL453" s="7">
        <v>3</v>
      </c>
      <c r="AM453" s="7" t="str">
        <f>IF(AH453=1,"7","0")</f>
        <v>7</v>
      </c>
      <c r="AN453" s="7" t="str">
        <f>IF(AI453=1,"11","0")</f>
        <v>11</v>
      </c>
      <c r="AO453" s="7" t="str">
        <f>IF(AG453=1,"14","0")</f>
        <v>0</v>
      </c>
      <c r="AP453" s="7">
        <f>(0.5*F453)*100</f>
        <v>25</v>
      </c>
      <c r="AQ453" s="7">
        <f>SUM(AJ453+AK453+AL453+AM453+AN453+AO453+AP453)</f>
        <v>58</v>
      </c>
      <c r="AR453" s="10">
        <f>IF(AQ453&lt;AQ452,AR452+1,AR452)</f>
        <v>0</v>
      </c>
      <c r="AS453" s="10"/>
      <c r="AT453" s="152"/>
      <c r="AU453" t="s">
        <v>1813</v>
      </c>
    </row>
    <row r="454" spans="1:47" ht="15" customHeight="1">
      <c r="A454" s="18" t="s">
        <v>24</v>
      </c>
      <c r="B454" s="18" t="s">
        <v>25</v>
      </c>
      <c r="C454" s="18" t="s">
        <v>580</v>
      </c>
      <c r="D454" s="18" t="s">
        <v>2058</v>
      </c>
      <c r="E454" s="18"/>
      <c r="F454" s="17"/>
      <c r="G454" s="23"/>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7"/>
      <c r="AG454" s="7"/>
      <c r="AH454" s="7"/>
      <c r="AI454" s="7"/>
      <c r="AJ454" s="7"/>
      <c r="AK454" s="7"/>
      <c r="AL454" s="7"/>
      <c r="AM454" s="7"/>
      <c r="AN454" s="7"/>
      <c r="AO454" s="7"/>
      <c r="AP454" s="7"/>
      <c r="AQ454" s="7"/>
      <c r="AR454" s="10"/>
      <c r="AS454" s="10"/>
      <c r="AT454" s="152"/>
      <c r="AU454" s="80" t="s">
        <v>1038</v>
      </c>
    </row>
    <row r="455" spans="1:47" ht="15" customHeight="1">
      <c r="A455" s="18" t="s">
        <v>24</v>
      </c>
      <c r="B455" s="18" t="s">
        <v>25</v>
      </c>
      <c r="C455" s="18" t="s">
        <v>580</v>
      </c>
      <c r="D455" s="18" t="s">
        <v>2048</v>
      </c>
      <c r="E455" s="18"/>
      <c r="F455" s="17"/>
      <c r="G455" s="23"/>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7"/>
      <c r="AG455" s="7"/>
      <c r="AH455" s="7"/>
      <c r="AI455" s="7"/>
      <c r="AJ455" s="7"/>
      <c r="AK455" s="7"/>
      <c r="AL455" s="7"/>
      <c r="AM455" s="7"/>
      <c r="AN455" s="7"/>
      <c r="AO455" s="7"/>
      <c r="AP455" s="7"/>
      <c r="AQ455" s="7"/>
      <c r="AR455" s="10"/>
      <c r="AS455" s="10"/>
      <c r="AT455" s="152"/>
      <c r="AU455" s="80" t="s">
        <v>1038</v>
      </c>
    </row>
    <row r="456" spans="1:47" ht="15" customHeight="1">
      <c r="A456" s="18" t="s">
        <v>24</v>
      </c>
      <c r="B456" s="18" t="s">
        <v>25</v>
      </c>
      <c r="C456" s="18" t="s">
        <v>580</v>
      </c>
      <c r="D456" s="18" t="s">
        <v>2059</v>
      </c>
      <c r="E456" s="18"/>
      <c r="F456" s="17"/>
      <c r="G456" s="23"/>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7"/>
      <c r="AG456" s="7"/>
      <c r="AH456" s="7"/>
      <c r="AI456" s="7"/>
      <c r="AJ456" s="7"/>
      <c r="AK456" s="7"/>
      <c r="AL456" s="7"/>
      <c r="AM456" s="7"/>
      <c r="AN456" s="7"/>
      <c r="AO456" s="7"/>
      <c r="AP456" s="7"/>
      <c r="AQ456" s="7"/>
      <c r="AR456" s="10"/>
      <c r="AS456" s="10"/>
      <c r="AT456" s="152"/>
      <c r="AU456" s="80" t="s">
        <v>1038</v>
      </c>
    </row>
    <row r="457" spans="1:47" ht="15" customHeight="1">
      <c r="A457" s="6" t="s">
        <v>24</v>
      </c>
      <c r="B457" s="6" t="s">
        <v>25</v>
      </c>
      <c r="C457" s="6" t="s">
        <v>2097</v>
      </c>
      <c r="D457" s="6"/>
      <c r="E457" s="6"/>
      <c r="F457" s="9"/>
      <c r="G457" s="23"/>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7"/>
      <c r="AG457" s="7"/>
      <c r="AH457" s="7"/>
      <c r="AI457" s="7"/>
      <c r="AJ457" s="7"/>
      <c r="AK457" s="7"/>
      <c r="AL457" s="8"/>
      <c r="AM457" s="8"/>
      <c r="AN457" s="7"/>
      <c r="AO457" s="7"/>
      <c r="AP457" s="7"/>
      <c r="AQ457" s="7"/>
      <c r="AR457" s="7"/>
      <c r="AS457" s="7"/>
      <c r="AT457" s="152"/>
      <c r="AU457" t="s">
        <v>2098</v>
      </c>
    </row>
    <row r="458" spans="1:47" ht="15" customHeight="1">
      <c r="A458" s="18" t="s">
        <v>24</v>
      </c>
      <c r="B458" s="18" t="s">
        <v>25</v>
      </c>
      <c r="C458" s="18" t="s">
        <v>2099</v>
      </c>
      <c r="D458" s="18" t="s">
        <v>2100</v>
      </c>
      <c r="E458" s="18"/>
      <c r="F458" s="17"/>
      <c r="G458" s="23"/>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7"/>
      <c r="AG458" s="7"/>
      <c r="AH458" s="7"/>
      <c r="AI458" s="7"/>
      <c r="AJ458" s="7"/>
      <c r="AK458" s="7"/>
      <c r="AL458" s="8"/>
      <c r="AM458" s="8"/>
      <c r="AN458" s="7"/>
      <c r="AO458" s="7"/>
      <c r="AP458" s="7"/>
      <c r="AQ458" s="7"/>
      <c r="AR458" s="7"/>
      <c r="AS458" s="7"/>
      <c r="AT458" s="152"/>
      <c r="AU458" s="80" t="s">
        <v>1038</v>
      </c>
    </row>
    <row r="459" spans="1:47" ht="15" customHeight="1">
      <c r="A459" s="18" t="s">
        <v>24</v>
      </c>
      <c r="B459" s="18" t="s">
        <v>25</v>
      </c>
      <c r="C459" s="18" t="s">
        <v>2099</v>
      </c>
      <c r="D459" s="18" t="s">
        <v>2101</v>
      </c>
      <c r="E459" s="18"/>
      <c r="F459" s="17"/>
      <c r="G459" s="23"/>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7"/>
      <c r="AG459" s="7"/>
      <c r="AH459" s="7"/>
      <c r="AI459" s="7"/>
      <c r="AJ459" s="7"/>
      <c r="AK459" s="7"/>
      <c r="AL459" s="8"/>
      <c r="AM459" s="8"/>
      <c r="AN459" s="7"/>
      <c r="AO459" s="7"/>
      <c r="AP459" s="7"/>
      <c r="AQ459" s="7"/>
      <c r="AR459" s="7"/>
      <c r="AS459" s="7"/>
      <c r="AT459" s="152"/>
      <c r="AU459" s="80" t="s">
        <v>1038</v>
      </c>
    </row>
    <row r="460" spans="1:47" ht="15" customHeight="1">
      <c r="A460" s="18" t="s">
        <v>24</v>
      </c>
      <c r="B460" s="18" t="s">
        <v>25</v>
      </c>
      <c r="C460" s="18" t="s">
        <v>2099</v>
      </c>
      <c r="D460" s="18" t="s">
        <v>2102</v>
      </c>
      <c r="E460" s="18"/>
      <c r="F460" s="17"/>
      <c r="G460" s="23"/>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7"/>
      <c r="AG460" s="7"/>
      <c r="AH460" s="7"/>
      <c r="AI460" s="7"/>
      <c r="AJ460" s="7"/>
      <c r="AK460" s="7"/>
      <c r="AL460" s="8"/>
      <c r="AM460" s="8"/>
      <c r="AN460" s="7"/>
      <c r="AO460" s="7"/>
      <c r="AP460" s="7"/>
      <c r="AQ460" s="7"/>
      <c r="AR460" s="7"/>
      <c r="AS460" s="7"/>
      <c r="AT460" s="152"/>
      <c r="AU460" s="80" t="s">
        <v>1038</v>
      </c>
    </row>
    <row r="461" spans="1:47" ht="15" customHeight="1">
      <c r="A461" s="18" t="s">
        <v>24</v>
      </c>
      <c r="B461" s="18" t="s">
        <v>25</v>
      </c>
      <c r="C461" s="18" t="s">
        <v>2099</v>
      </c>
      <c r="D461" s="18" t="s">
        <v>2103</v>
      </c>
      <c r="E461" s="18"/>
      <c r="F461" s="17"/>
      <c r="G461" s="23"/>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7"/>
      <c r="AG461" s="7"/>
      <c r="AH461" s="7"/>
      <c r="AI461" s="7"/>
      <c r="AJ461" s="7"/>
      <c r="AK461" s="7"/>
      <c r="AL461" s="8"/>
      <c r="AM461" s="8"/>
      <c r="AN461" s="7"/>
      <c r="AO461" s="7"/>
      <c r="AP461" s="7"/>
      <c r="AQ461" s="7"/>
      <c r="AR461" s="7"/>
      <c r="AS461" s="7"/>
      <c r="AT461" s="152"/>
      <c r="AU461" s="80" t="s">
        <v>1038</v>
      </c>
    </row>
    <row r="462" spans="1:47" ht="15" customHeight="1">
      <c r="A462" s="18" t="s">
        <v>24</v>
      </c>
      <c r="B462" s="18" t="s">
        <v>25</v>
      </c>
      <c r="C462" s="18" t="s">
        <v>2099</v>
      </c>
      <c r="D462" s="18" t="s">
        <v>2104</v>
      </c>
      <c r="E462" s="18"/>
      <c r="F462" s="17"/>
      <c r="G462" s="23"/>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7"/>
      <c r="AG462" s="7"/>
      <c r="AH462" s="7"/>
      <c r="AI462" s="7"/>
      <c r="AJ462" s="7"/>
      <c r="AK462" s="7"/>
      <c r="AL462" s="8"/>
      <c r="AM462" s="8"/>
      <c r="AN462" s="7"/>
      <c r="AO462" s="7"/>
      <c r="AP462" s="7"/>
      <c r="AQ462" s="7"/>
      <c r="AR462" s="7"/>
      <c r="AS462" s="7"/>
      <c r="AT462" s="152"/>
      <c r="AU462" s="80" t="s">
        <v>1038</v>
      </c>
    </row>
    <row r="463" spans="1:47" ht="15" customHeight="1">
      <c r="A463" s="18" t="s">
        <v>24</v>
      </c>
      <c r="B463" s="18" t="s">
        <v>25</v>
      </c>
      <c r="C463" s="18" t="s">
        <v>2099</v>
      </c>
      <c r="D463" s="18" t="s">
        <v>2105</v>
      </c>
      <c r="E463" s="18"/>
      <c r="F463" s="17"/>
      <c r="G463" s="23"/>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7"/>
      <c r="AG463" s="7"/>
      <c r="AH463" s="7"/>
      <c r="AI463" s="7"/>
      <c r="AJ463" s="7"/>
      <c r="AK463" s="7"/>
      <c r="AL463" s="8"/>
      <c r="AM463" s="8"/>
      <c r="AN463" s="7"/>
      <c r="AO463" s="7"/>
      <c r="AP463" s="7"/>
      <c r="AQ463" s="7"/>
      <c r="AR463" s="7"/>
      <c r="AS463" s="7"/>
      <c r="AT463" s="152"/>
      <c r="AU463" s="80" t="s">
        <v>1038</v>
      </c>
    </row>
    <row r="464" spans="1:47" ht="15" customHeight="1">
      <c r="A464" s="18" t="s">
        <v>24</v>
      </c>
      <c r="B464" s="18" t="s">
        <v>25</v>
      </c>
      <c r="C464" s="18" t="s">
        <v>2099</v>
      </c>
      <c r="D464" s="18" t="s">
        <v>2106</v>
      </c>
      <c r="E464" s="18"/>
      <c r="F464" s="17"/>
      <c r="G464" s="23"/>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7"/>
      <c r="AG464" s="7"/>
      <c r="AH464" s="7"/>
      <c r="AI464" s="7"/>
      <c r="AJ464" s="7"/>
      <c r="AK464" s="7"/>
      <c r="AL464" s="8"/>
      <c r="AM464" s="8"/>
      <c r="AN464" s="7"/>
      <c r="AO464" s="7"/>
      <c r="AP464" s="7"/>
      <c r="AQ464" s="7"/>
      <c r="AR464" s="7"/>
      <c r="AS464" s="7"/>
      <c r="AT464" s="152"/>
      <c r="AU464" s="80" t="s">
        <v>1038</v>
      </c>
    </row>
    <row r="465" spans="1:47" ht="15" customHeight="1">
      <c r="A465" s="18" t="s">
        <v>24</v>
      </c>
      <c r="B465" s="18" t="s">
        <v>25</v>
      </c>
      <c r="C465" s="18" t="s">
        <v>2099</v>
      </c>
      <c r="D465" s="18" t="s">
        <v>2107</v>
      </c>
      <c r="E465" s="18"/>
      <c r="F465" s="17"/>
      <c r="G465" s="23"/>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7"/>
      <c r="AG465" s="7"/>
      <c r="AH465" s="7"/>
      <c r="AI465" s="7"/>
      <c r="AJ465" s="7"/>
      <c r="AK465" s="7"/>
      <c r="AL465" s="8"/>
      <c r="AM465" s="8"/>
      <c r="AN465" s="7"/>
      <c r="AO465" s="7"/>
      <c r="AP465" s="7"/>
      <c r="AQ465" s="7"/>
      <c r="AR465" s="7"/>
      <c r="AS465" s="7"/>
      <c r="AT465" s="152"/>
      <c r="AU465" s="80" t="s">
        <v>1038</v>
      </c>
    </row>
    <row r="466" spans="1:47" ht="15" customHeight="1">
      <c r="A466" s="18" t="s">
        <v>24</v>
      </c>
      <c r="B466" s="18" t="s">
        <v>25</v>
      </c>
      <c r="C466" s="18" t="s">
        <v>2099</v>
      </c>
      <c r="D466" s="18" t="s">
        <v>2108</v>
      </c>
      <c r="E466" s="18"/>
      <c r="F466" s="17"/>
      <c r="G466" s="23"/>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7"/>
      <c r="AG466" s="7"/>
      <c r="AH466" s="7"/>
      <c r="AI466" s="7"/>
      <c r="AJ466" s="7"/>
      <c r="AK466" s="7"/>
      <c r="AL466" s="8"/>
      <c r="AM466" s="8"/>
      <c r="AN466" s="7"/>
      <c r="AO466" s="7"/>
      <c r="AP466" s="7"/>
      <c r="AQ466" s="7"/>
      <c r="AR466" s="7"/>
      <c r="AS466" s="7"/>
      <c r="AT466" s="152"/>
      <c r="AU466" s="80" t="s">
        <v>1038</v>
      </c>
    </row>
    <row r="467" spans="1:47" ht="15" customHeight="1">
      <c r="A467" s="18" t="s">
        <v>24</v>
      </c>
      <c r="B467" s="18" t="s">
        <v>25</v>
      </c>
      <c r="C467" s="18" t="s">
        <v>2099</v>
      </c>
      <c r="D467" s="18" t="s">
        <v>2109</v>
      </c>
      <c r="E467" s="18"/>
      <c r="F467" s="17"/>
      <c r="G467" s="23"/>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7"/>
      <c r="AG467" s="7"/>
      <c r="AH467" s="7"/>
      <c r="AI467" s="7"/>
      <c r="AJ467" s="7"/>
      <c r="AK467" s="7"/>
      <c r="AL467" s="8"/>
      <c r="AM467" s="8"/>
      <c r="AN467" s="7"/>
      <c r="AO467" s="7"/>
      <c r="AP467" s="7"/>
      <c r="AQ467" s="7"/>
      <c r="AR467" s="7"/>
      <c r="AS467" s="7"/>
      <c r="AT467" s="152"/>
      <c r="AU467" s="80" t="s">
        <v>1038</v>
      </c>
    </row>
    <row r="468" spans="1:47" ht="15" customHeight="1">
      <c r="A468" s="18" t="s">
        <v>24</v>
      </c>
      <c r="B468" s="18" t="s">
        <v>25</v>
      </c>
      <c r="C468" s="18" t="s">
        <v>2099</v>
      </c>
      <c r="D468" s="18" t="s">
        <v>2110</v>
      </c>
      <c r="E468" s="18"/>
      <c r="F468" s="17"/>
      <c r="G468" s="23"/>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7"/>
      <c r="AG468" s="7"/>
      <c r="AH468" s="7"/>
      <c r="AI468" s="7"/>
      <c r="AJ468" s="7"/>
      <c r="AK468" s="7"/>
      <c r="AL468" s="8"/>
      <c r="AM468" s="8"/>
      <c r="AN468" s="7"/>
      <c r="AO468" s="7"/>
      <c r="AP468" s="7"/>
      <c r="AQ468" s="7"/>
      <c r="AR468" s="7"/>
      <c r="AS468" s="7"/>
      <c r="AT468" s="152"/>
      <c r="AU468" s="80" t="s">
        <v>1038</v>
      </c>
    </row>
    <row r="469" spans="1:47" ht="15" customHeight="1">
      <c r="A469" s="18" t="s">
        <v>24</v>
      </c>
      <c r="B469" s="18" t="s">
        <v>25</v>
      </c>
      <c r="C469" s="18" t="s">
        <v>2099</v>
      </c>
      <c r="D469" s="18" t="s">
        <v>2111</v>
      </c>
      <c r="E469" s="18"/>
      <c r="F469" s="17"/>
      <c r="G469" s="23"/>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7"/>
      <c r="AG469" s="7"/>
      <c r="AH469" s="7"/>
      <c r="AI469" s="7"/>
      <c r="AJ469" s="7"/>
      <c r="AK469" s="7"/>
      <c r="AL469" s="8"/>
      <c r="AM469" s="8"/>
      <c r="AN469" s="7"/>
      <c r="AO469" s="7"/>
      <c r="AP469" s="7"/>
      <c r="AQ469" s="7"/>
      <c r="AR469" s="7"/>
      <c r="AS469" s="7"/>
      <c r="AT469" s="152"/>
      <c r="AU469" s="80" t="s">
        <v>1038</v>
      </c>
    </row>
    <row r="470" spans="1:47" ht="15" customHeight="1">
      <c r="A470" s="18" t="s">
        <v>24</v>
      </c>
      <c r="B470" s="18" t="s">
        <v>25</v>
      </c>
      <c r="C470" s="18" t="s">
        <v>2099</v>
      </c>
      <c r="D470" s="18" t="s">
        <v>2112</v>
      </c>
      <c r="E470" s="18"/>
      <c r="F470" s="17"/>
      <c r="G470" s="23"/>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7"/>
      <c r="AG470" s="7"/>
      <c r="AH470" s="7"/>
      <c r="AI470" s="7"/>
      <c r="AJ470" s="7"/>
      <c r="AK470" s="7"/>
      <c r="AL470" s="8"/>
      <c r="AM470" s="8"/>
      <c r="AN470" s="7"/>
      <c r="AO470" s="7"/>
      <c r="AP470" s="7"/>
      <c r="AQ470" s="7"/>
      <c r="AR470" s="7"/>
      <c r="AS470" s="7"/>
      <c r="AT470" s="152"/>
      <c r="AU470" s="80" t="s">
        <v>1038</v>
      </c>
    </row>
    <row r="471" spans="1:47" ht="15" customHeight="1">
      <c r="A471" s="18" t="s">
        <v>24</v>
      </c>
      <c r="B471" s="18" t="s">
        <v>25</v>
      </c>
      <c r="C471" s="18" t="s">
        <v>2099</v>
      </c>
      <c r="D471" s="18" t="s">
        <v>2113</v>
      </c>
      <c r="E471" s="18"/>
      <c r="F471" s="17"/>
      <c r="G471" s="23"/>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7"/>
      <c r="AG471" s="7"/>
      <c r="AH471" s="7"/>
      <c r="AI471" s="7"/>
      <c r="AJ471" s="7"/>
      <c r="AK471" s="7"/>
      <c r="AL471" s="8"/>
      <c r="AM471" s="8"/>
      <c r="AN471" s="7"/>
      <c r="AO471" s="7"/>
      <c r="AP471" s="7"/>
      <c r="AQ471" s="7"/>
      <c r="AR471" s="7"/>
      <c r="AS471" s="7"/>
      <c r="AT471" s="152"/>
      <c r="AU471" s="80" t="s">
        <v>1038</v>
      </c>
    </row>
    <row r="472" spans="1:47" ht="15" customHeight="1">
      <c r="A472" s="18" t="s">
        <v>24</v>
      </c>
      <c r="B472" s="18" t="s">
        <v>25</v>
      </c>
      <c r="C472" s="18" t="s">
        <v>2099</v>
      </c>
      <c r="D472" s="18" t="s">
        <v>2114</v>
      </c>
      <c r="E472" s="18"/>
      <c r="F472" s="17"/>
      <c r="G472" s="23"/>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7"/>
      <c r="AG472" s="7"/>
      <c r="AH472" s="7"/>
      <c r="AI472" s="7"/>
      <c r="AJ472" s="7"/>
      <c r="AK472" s="7"/>
      <c r="AL472" s="8"/>
      <c r="AM472" s="8"/>
      <c r="AN472" s="7"/>
      <c r="AO472" s="7"/>
      <c r="AP472" s="7"/>
      <c r="AQ472" s="7"/>
      <c r="AR472" s="7"/>
      <c r="AS472" s="7"/>
      <c r="AT472" s="152"/>
      <c r="AU472" s="80" t="s">
        <v>1038</v>
      </c>
    </row>
    <row r="473" spans="1:47" ht="15" customHeight="1">
      <c r="A473" s="18" t="s">
        <v>24</v>
      </c>
      <c r="B473" s="18" t="s">
        <v>25</v>
      </c>
      <c r="C473" s="18" t="s">
        <v>2099</v>
      </c>
      <c r="D473" s="18" t="s">
        <v>2115</v>
      </c>
      <c r="E473" s="18"/>
      <c r="F473" s="17"/>
      <c r="G473" s="23"/>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7"/>
      <c r="AG473" s="7"/>
      <c r="AH473" s="7"/>
      <c r="AI473" s="7"/>
      <c r="AJ473" s="7"/>
      <c r="AK473" s="7"/>
      <c r="AL473" s="8"/>
      <c r="AM473" s="8"/>
      <c r="AN473" s="7"/>
      <c r="AO473" s="7"/>
      <c r="AP473" s="7"/>
      <c r="AQ473" s="7"/>
      <c r="AR473" s="7"/>
      <c r="AS473" s="7"/>
      <c r="AT473" s="152"/>
      <c r="AU473" s="80" t="s">
        <v>1038</v>
      </c>
    </row>
    <row r="474" spans="1:47" ht="15" customHeight="1">
      <c r="A474" s="18" t="s">
        <v>24</v>
      </c>
      <c r="B474" s="18" t="s">
        <v>25</v>
      </c>
      <c r="C474" s="18" t="s">
        <v>2099</v>
      </c>
      <c r="D474" s="18" t="s">
        <v>2116</v>
      </c>
      <c r="E474" s="18"/>
      <c r="F474" s="17"/>
      <c r="G474" s="23"/>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7"/>
      <c r="AG474" s="7"/>
      <c r="AH474" s="7"/>
      <c r="AI474" s="7"/>
      <c r="AJ474" s="7"/>
      <c r="AK474" s="7"/>
      <c r="AL474" s="8"/>
      <c r="AM474" s="8"/>
      <c r="AN474" s="7"/>
      <c r="AO474" s="7"/>
      <c r="AP474" s="7"/>
      <c r="AQ474" s="7"/>
      <c r="AR474" s="7"/>
      <c r="AS474" s="7"/>
      <c r="AT474" s="152"/>
      <c r="AU474" s="80" t="s">
        <v>1038</v>
      </c>
    </row>
    <row r="475" spans="1:47" ht="15" customHeight="1">
      <c r="A475" s="18" t="s">
        <v>24</v>
      </c>
      <c r="B475" s="18" t="s">
        <v>25</v>
      </c>
      <c r="C475" s="18" t="s">
        <v>2099</v>
      </c>
      <c r="D475" s="18" t="s">
        <v>2117</v>
      </c>
      <c r="E475" s="18"/>
      <c r="F475" s="17"/>
      <c r="G475" s="23"/>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7"/>
      <c r="AG475" s="7"/>
      <c r="AH475" s="7"/>
      <c r="AI475" s="7"/>
      <c r="AJ475" s="7"/>
      <c r="AK475" s="7"/>
      <c r="AL475" s="8"/>
      <c r="AM475" s="8"/>
      <c r="AN475" s="7"/>
      <c r="AO475" s="7"/>
      <c r="AP475" s="7"/>
      <c r="AQ475" s="7"/>
      <c r="AR475" s="7"/>
      <c r="AS475" s="7"/>
      <c r="AT475" s="152"/>
      <c r="AU475" s="80" t="s">
        <v>1038</v>
      </c>
    </row>
    <row r="476" spans="1:47" ht="15" customHeight="1">
      <c r="A476" s="28" t="s">
        <v>24</v>
      </c>
      <c r="B476" s="28" t="s">
        <v>25</v>
      </c>
      <c r="C476" s="28" t="s">
        <v>2118</v>
      </c>
      <c r="D476" s="28"/>
      <c r="E476" s="28"/>
      <c r="F476" s="81">
        <v>0.55000000000000004</v>
      </c>
      <c r="G476" s="23" t="s">
        <v>525</v>
      </c>
      <c r="H476" s="6" t="s">
        <v>1096</v>
      </c>
      <c r="I476" s="6" t="s">
        <v>525</v>
      </c>
      <c r="J476" s="6"/>
      <c r="K476" s="6"/>
      <c r="L476" s="6"/>
      <c r="M476" s="6"/>
      <c r="N476" s="6"/>
      <c r="O476" s="6"/>
      <c r="P476" s="6"/>
      <c r="Q476" s="6"/>
      <c r="R476" s="6"/>
      <c r="S476" s="6"/>
      <c r="T476" s="6"/>
      <c r="U476" s="6"/>
      <c r="V476" s="6"/>
      <c r="W476" s="6"/>
      <c r="X476" s="6"/>
      <c r="Y476" s="6"/>
      <c r="Z476" s="6"/>
      <c r="AA476" s="6"/>
      <c r="AB476" s="6"/>
      <c r="AC476" s="6"/>
      <c r="AD476" s="6"/>
      <c r="AE476" s="6"/>
      <c r="AF476" s="7">
        <v>1</v>
      </c>
      <c r="AG476" s="7">
        <f t="shared" ref="AG476:AH476" si="529">IF(H476="US",1,0)</f>
        <v>0</v>
      </c>
      <c r="AH476" s="7">
        <f t="shared" si="529"/>
        <v>1</v>
      </c>
      <c r="AI476" s="7">
        <f t="shared" ref="AI476:AI477" si="530">IF(G476="US",1,0)</f>
        <v>1</v>
      </c>
      <c r="AJ476" s="7" t="str">
        <f t="shared" ref="AJ476:AJ477" si="531">IF(AF476=0,"0",IF(AF476=0.5,"3","6"))</f>
        <v>6</v>
      </c>
      <c r="AK476" s="7" t="str">
        <f t="shared" ref="AK476:AK477" si="532">IF(AI476=1,"6","0")</f>
        <v>6</v>
      </c>
      <c r="AL476" s="7" t="str">
        <f t="shared" ref="AL476:AL477" si="533">IF(AF476=0,"1",IF(AF476=0.5,"3","6"))</f>
        <v>6</v>
      </c>
      <c r="AM476" s="7" t="str">
        <f t="shared" ref="AM476:AM477" si="534">IF(AH476=1,"7","0")</f>
        <v>7</v>
      </c>
      <c r="AN476" s="7" t="str">
        <f t="shared" ref="AN476:AN477" si="535">IF(AI476=1,"11","0")</f>
        <v>11</v>
      </c>
      <c r="AO476" s="7" t="str">
        <f t="shared" ref="AO476:AO477" si="536">IF(AG476=1,"14","0")</f>
        <v>0</v>
      </c>
      <c r="AP476" s="7">
        <f t="shared" ref="AP476:AP477" si="537">(0.5*F476)*100</f>
        <v>27.500000000000004</v>
      </c>
      <c r="AQ476" s="7">
        <f t="shared" ref="AQ476:AQ477" si="538">SUM(AJ476+AK476+AL476+AM476+AN476+AO476+AP476)</f>
        <v>63.5</v>
      </c>
      <c r="AR476" s="10">
        <f>IF(AQ476&lt;AQ458,AR458+1,AR458)</f>
        <v>0</v>
      </c>
      <c r="AS476" s="10"/>
      <c r="AT476" s="152"/>
      <c r="AU476" s="82" t="s">
        <v>1757</v>
      </c>
    </row>
    <row r="477" spans="1:47" ht="15" customHeight="1">
      <c r="A477" s="28" t="s">
        <v>24</v>
      </c>
      <c r="B477" s="28" t="s">
        <v>25</v>
      </c>
      <c r="C477" s="28" t="s">
        <v>2119</v>
      </c>
      <c r="D477" s="28"/>
      <c r="E477" s="28"/>
      <c r="F477" s="81">
        <v>0.55000000000000004</v>
      </c>
      <c r="G477" s="23" t="s">
        <v>525</v>
      </c>
      <c r="H477" s="6" t="s">
        <v>525</v>
      </c>
      <c r="I477" s="6" t="s">
        <v>525</v>
      </c>
      <c r="J477" s="6"/>
      <c r="K477" s="6"/>
      <c r="L477" s="6"/>
      <c r="M477" s="6"/>
      <c r="N477" s="6"/>
      <c r="O477" s="6"/>
      <c r="P477" s="6"/>
      <c r="Q477" s="6"/>
      <c r="R477" s="6"/>
      <c r="S477" s="6"/>
      <c r="T477" s="6"/>
      <c r="U477" s="6"/>
      <c r="V477" s="6"/>
      <c r="W477" s="6"/>
      <c r="X477" s="6"/>
      <c r="Y477" s="6"/>
      <c r="Z477" s="6"/>
      <c r="AA477" s="6"/>
      <c r="AB477" s="6"/>
      <c r="AC477" s="6"/>
      <c r="AD477" s="6"/>
      <c r="AE477" s="6"/>
      <c r="AF477" s="7">
        <v>1</v>
      </c>
      <c r="AG477" s="7">
        <f t="shared" ref="AG477:AH477" si="539">IF(H477="US",1,0)</f>
        <v>1</v>
      </c>
      <c r="AH477" s="7">
        <f t="shared" si="539"/>
        <v>1</v>
      </c>
      <c r="AI477" s="7">
        <f t="shared" si="530"/>
        <v>1</v>
      </c>
      <c r="AJ477" s="7" t="str">
        <f t="shared" si="531"/>
        <v>6</v>
      </c>
      <c r="AK477" s="7" t="str">
        <f t="shared" si="532"/>
        <v>6</v>
      </c>
      <c r="AL477" s="7" t="str">
        <f t="shared" si="533"/>
        <v>6</v>
      </c>
      <c r="AM477" s="7" t="str">
        <f t="shared" si="534"/>
        <v>7</v>
      </c>
      <c r="AN477" s="7" t="str">
        <f t="shared" si="535"/>
        <v>11</v>
      </c>
      <c r="AO477" s="7" t="str">
        <f t="shared" si="536"/>
        <v>14</v>
      </c>
      <c r="AP477" s="7">
        <f t="shared" si="537"/>
        <v>27.500000000000004</v>
      </c>
      <c r="AQ477" s="7">
        <f t="shared" si="538"/>
        <v>77.5</v>
      </c>
      <c r="AR477" s="10">
        <f>IF(AQ477&lt;AQ476,AR476+1,AR476)</f>
        <v>0</v>
      </c>
      <c r="AS477" s="10"/>
      <c r="AT477" s="152"/>
      <c r="AU477" s="82" t="s">
        <v>1757</v>
      </c>
    </row>
    <row r="478" spans="1:47" ht="15" customHeight="1">
      <c r="A478" s="18" t="s">
        <v>24</v>
      </c>
      <c r="B478" s="18" t="s">
        <v>25</v>
      </c>
      <c r="C478" s="18" t="s">
        <v>2120</v>
      </c>
      <c r="D478" s="18" t="s">
        <v>2121</v>
      </c>
      <c r="E478" s="18"/>
      <c r="F478" s="17"/>
      <c r="G478" s="23"/>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7"/>
      <c r="AG478" s="7"/>
      <c r="AH478" s="7"/>
      <c r="AI478" s="7"/>
      <c r="AJ478" s="7"/>
      <c r="AK478" s="7"/>
      <c r="AL478" s="8"/>
      <c r="AM478" s="8"/>
      <c r="AN478" s="7"/>
      <c r="AO478" s="7"/>
      <c r="AP478" s="7"/>
      <c r="AQ478" s="7"/>
      <c r="AR478" s="7"/>
      <c r="AS478" s="7"/>
      <c r="AT478" s="152"/>
      <c r="AU478" s="80" t="s">
        <v>1038</v>
      </c>
    </row>
    <row r="479" spans="1:47" ht="15" customHeight="1">
      <c r="A479" s="18" t="s">
        <v>24</v>
      </c>
      <c r="B479" s="18" t="s">
        <v>25</v>
      </c>
      <c r="C479" s="18" t="s">
        <v>2120</v>
      </c>
      <c r="D479" s="18" t="s">
        <v>2122</v>
      </c>
      <c r="E479" s="18"/>
      <c r="F479" s="17"/>
      <c r="G479" s="23"/>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7"/>
      <c r="AG479" s="7"/>
      <c r="AH479" s="7"/>
      <c r="AI479" s="7"/>
      <c r="AJ479" s="7"/>
      <c r="AK479" s="7"/>
      <c r="AL479" s="8"/>
      <c r="AM479" s="8"/>
      <c r="AN479" s="7"/>
      <c r="AO479" s="7"/>
      <c r="AP479" s="7"/>
      <c r="AQ479" s="7"/>
      <c r="AR479" s="7"/>
      <c r="AS479" s="7"/>
      <c r="AT479" s="152"/>
      <c r="AU479" s="80" t="s">
        <v>1038</v>
      </c>
    </row>
    <row r="480" spans="1:47" ht="15" customHeight="1">
      <c r="A480" s="18" t="s">
        <v>24</v>
      </c>
      <c r="B480" s="18" t="s">
        <v>25</v>
      </c>
      <c r="C480" s="18" t="s">
        <v>2123</v>
      </c>
      <c r="D480" s="18"/>
      <c r="E480" s="18"/>
      <c r="F480" s="17"/>
      <c r="G480" s="23"/>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7"/>
      <c r="AG480" s="7"/>
      <c r="AH480" s="7"/>
      <c r="AI480" s="7"/>
      <c r="AJ480" s="7"/>
      <c r="AK480" s="7"/>
      <c r="AL480" s="8"/>
      <c r="AM480" s="8"/>
      <c r="AN480" s="7"/>
      <c r="AO480" s="7"/>
      <c r="AP480" s="7"/>
      <c r="AQ480" s="7"/>
      <c r="AR480" s="7"/>
      <c r="AS480" s="7"/>
      <c r="AT480" s="152"/>
      <c r="AU480" s="80" t="s">
        <v>1038</v>
      </c>
    </row>
    <row r="481" spans="1:48" ht="15" customHeight="1">
      <c r="A481" s="18" t="s">
        <v>24</v>
      </c>
      <c r="B481" s="18" t="s">
        <v>25</v>
      </c>
      <c r="C481" s="18" t="s">
        <v>597</v>
      </c>
      <c r="D481" s="18" t="s">
        <v>2124</v>
      </c>
      <c r="E481" s="18"/>
      <c r="F481" s="17"/>
      <c r="G481" s="23"/>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7"/>
      <c r="AG481" s="7"/>
      <c r="AH481" s="7"/>
      <c r="AI481" s="7"/>
      <c r="AJ481" s="7"/>
      <c r="AK481" s="7"/>
      <c r="AL481" s="8"/>
      <c r="AM481" s="8"/>
      <c r="AN481" s="7"/>
      <c r="AO481" s="7"/>
      <c r="AP481" s="7"/>
      <c r="AQ481" s="7"/>
      <c r="AR481" s="7"/>
      <c r="AS481" s="7"/>
      <c r="AT481" s="152"/>
      <c r="AU481" s="80" t="s">
        <v>1038</v>
      </c>
    </row>
    <row r="482" spans="1:48" ht="15" customHeight="1">
      <c r="A482" s="18" t="s">
        <v>24</v>
      </c>
      <c r="B482" s="18" t="s">
        <v>25</v>
      </c>
      <c r="C482" s="18" t="s">
        <v>597</v>
      </c>
      <c r="D482" s="18" t="s">
        <v>2125</v>
      </c>
      <c r="E482" s="18"/>
      <c r="F482" s="17"/>
      <c r="G482" s="23"/>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7"/>
      <c r="AG482" s="7"/>
      <c r="AH482" s="7"/>
      <c r="AI482" s="7"/>
      <c r="AJ482" s="7"/>
      <c r="AK482" s="7"/>
      <c r="AL482" s="8"/>
      <c r="AM482" s="8"/>
      <c r="AN482" s="7"/>
      <c r="AO482" s="7"/>
      <c r="AP482" s="7"/>
      <c r="AQ482" s="7"/>
      <c r="AR482" s="7"/>
      <c r="AS482" s="7"/>
      <c r="AT482" s="152"/>
      <c r="AU482" s="80" t="s">
        <v>1038</v>
      </c>
    </row>
    <row r="483" spans="1:48" ht="15" customHeight="1">
      <c r="A483" s="18" t="s">
        <v>24</v>
      </c>
      <c r="B483" s="18" t="s">
        <v>25</v>
      </c>
      <c r="C483" s="18" t="s">
        <v>597</v>
      </c>
      <c r="D483" s="18" t="s">
        <v>2126</v>
      </c>
      <c r="E483" s="18"/>
      <c r="F483" s="17"/>
      <c r="G483" s="23"/>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7"/>
      <c r="AG483" s="7"/>
      <c r="AH483" s="7"/>
      <c r="AI483" s="7"/>
      <c r="AJ483" s="7"/>
      <c r="AK483" s="7"/>
      <c r="AL483" s="8"/>
      <c r="AM483" s="8"/>
      <c r="AN483" s="7"/>
      <c r="AO483" s="7"/>
      <c r="AP483" s="7"/>
      <c r="AQ483" s="7"/>
      <c r="AR483" s="7"/>
      <c r="AS483" s="7"/>
      <c r="AT483" s="152"/>
      <c r="AU483" s="80" t="s">
        <v>1038</v>
      </c>
    </row>
    <row r="484" spans="1:48" ht="15" customHeight="1">
      <c r="A484" s="6" t="s">
        <v>24</v>
      </c>
      <c r="B484" s="6" t="s">
        <v>25</v>
      </c>
      <c r="C484" s="6" t="s">
        <v>2127</v>
      </c>
      <c r="D484" s="6"/>
      <c r="E484" s="6"/>
      <c r="F484" s="9">
        <v>0.1</v>
      </c>
      <c r="G484" s="23" t="s">
        <v>1096</v>
      </c>
      <c r="H484" s="6" t="s">
        <v>525</v>
      </c>
      <c r="I484" s="6" t="s">
        <v>1701</v>
      </c>
      <c r="J484" s="6"/>
      <c r="K484" s="6"/>
      <c r="L484" s="6"/>
      <c r="M484" s="6"/>
      <c r="N484" s="6"/>
      <c r="O484" s="6"/>
      <c r="P484" s="6"/>
      <c r="Q484" s="6"/>
      <c r="R484" s="6"/>
      <c r="S484" s="6"/>
      <c r="T484" s="6"/>
      <c r="U484" s="6"/>
      <c r="V484" s="6"/>
      <c r="W484" s="6"/>
      <c r="X484" s="6"/>
      <c r="Y484" s="6"/>
      <c r="Z484" s="6"/>
      <c r="AA484" s="6"/>
      <c r="AB484" s="6"/>
      <c r="AC484" s="6"/>
      <c r="AD484" s="6"/>
      <c r="AE484" s="6"/>
      <c r="AF484" s="7">
        <v>1</v>
      </c>
      <c r="AG484" s="7">
        <f t="shared" ref="AG484:AH484" si="540">IF(H484="US",1,0)</f>
        <v>1</v>
      </c>
      <c r="AH484" s="7">
        <f t="shared" si="540"/>
        <v>0</v>
      </c>
      <c r="AI484" s="7">
        <f t="shared" ref="AI484:AI485" si="541">IF(G484="US",1,0)</f>
        <v>0</v>
      </c>
      <c r="AJ484" s="7" t="str">
        <f t="shared" ref="AJ484:AJ485" si="542">IF(AF484=0,"0",IF(AF484=0.5,"3","6"))</f>
        <v>6</v>
      </c>
      <c r="AK484" s="7" t="str">
        <f t="shared" ref="AK484:AK485" si="543">IF(AI484=1,"6","0")</f>
        <v>0</v>
      </c>
      <c r="AL484" s="7" t="str">
        <f>IF(AF484=0,"1",IF(AF484=0.5,"3","6"))</f>
        <v>6</v>
      </c>
      <c r="AM484" s="7" t="str">
        <f t="shared" ref="AM484:AM485" si="544">IF(AH484=1,"7","0")</f>
        <v>0</v>
      </c>
      <c r="AN484" s="7" t="str">
        <f t="shared" ref="AN484:AN485" si="545">IF(AI484=1,"11","0")</f>
        <v>0</v>
      </c>
      <c r="AO484" s="7" t="str">
        <f t="shared" ref="AO484:AO485" si="546">IF(AG484=1,"14","0")</f>
        <v>14</v>
      </c>
      <c r="AP484" s="7">
        <f t="shared" ref="AP484:AP485" si="547">(0.5*F484)*100</f>
        <v>5</v>
      </c>
      <c r="AQ484" s="7">
        <f t="shared" ref="AQ484:AQ485" si="548">SUM(AJ484+AK484+AL484+AM484+AN484+AO484+AP484)</f>
        <v>31</v>
      </c>
      <c r="AR484" s="10">
        <f>IF(AQ484&lt;AQ481,AR481+1,AR481)</f>
        <v>0</v>
      </c>
      <c r="AS484" s="10"/>
      <c r="AT484" s="152"/>
      <c r="AU484" t="s">
        <v>1812</v>
      </c>
    </row>
    <row r="485" spans="1:48" ht="15" customHeight="1">
      <c r="A485" s="6" t="s">
        <v>24</v>
      </c>
      <c r="B485" s="6" t="s">
        <v>25</v>
      </c>
      <c r="C485" s="6" t="s">
        <v>2128</v>
      </c>
      <c r="D485" s="6"/>
      <c r="E485" s="6"/>
      <c r="F485" s="9">
        <v>0.1</v>
      </c>
      <c r="G485" s="23" t="s">
        <v>1096</v>
      </c>
      <c r="H485" s="6" t="s">
        <v>444</v>
      </c>
      <c r="I485" s="6" t="s">
        <v>444</v>
      </c>
      <c r="J485" s="6"/>
      <c r="K485" s="6"/>
      <c r="L485" s="6"/>
      <c r="M485" s="6"/>
      <c r="N485" s="6"/>
      <c r="O485" s="6"/>
      <c r="P485" s="6"/>
      <c r="Q485" s="6"/>
      <c r="R485" s="6"/>
      <c r="S485" s="6"/>
      <c r="T485" s="6"/>
      <c r="U485" s="6"/>
      <c r="V485" s="6"/>
      <c r="W485" s="6"/>
      <c r="X485" s="6"/>
      <c r="Y485" s="6"/>
      <c r="Z485" s="6"/>
      <c r="AA485" s="6"/>
      <c r="AB485" s="6"/>
      <c r="AC485" s="6"/>
      <c r="AD485" s="6"/>
      <c r="AE485" s="6"/>
      <c r="AF485" s="7">
        <v>1</v>
      </c>
      <c r="AG485" s="7">
        <f t="shared" ref="AG485:AH485" si="549">IF(H485="US",1,0)</f>
        <v>0</v>
      </c>
      <c r="AH485" s="7">
        <f t="shared" si="549"/>
        <v>0</v>
      </c>
      <c r="AI485" s="7">
        <f t="shared" si="541"/>
        <v>0</v>
      </c>
      <c r="AJ485" s="7" t="str">
        <f t="shared" si="542"/>
        <v>6</v>
      </c>
      <c r="AK485" s="7" t="str">
        <f t="shared" si="543"/>
        <v>0</v>
      </c>
      <c r="AL485" s="7">
        <v>3</v>
      </c>
      <c r="AM485" s="7" t="str">
        <f t="shared" si="544"/>
        <v>0</v>
      </c>
      <c r="AN485" s="7" t="str">
        <f t="shared" si="545"/>
        <v>0</v>
      </c>
      <c r="AO485" s="7" t="str">
        <f t="shared" si="546"/>
        <v>0</v>
      </c>
      <c r="AP485" s="7">
        <f t="shared" si="547"/>
        <v>5</v>
      </c>
      <c r="AQ485" s="7">
        <f t="shared" si="548"/>
        <v>14</v>
      </c>
      <c r="AR485" s="10">
        <f>IF(AQ485&lt;AQ484,AR484+1,AR484)</f>
        <v>1</v>
      </c>
      <c r="AS485" s="10"/>
      <c r="AT485" s="152"/>
      <c r="AU485" t="s">
        <v>1812</v>
      </c>
    </row>
    <row r="486" spans="1:48" ht="15" customHeight="1">
      <c r="A486" s="18" t="s">
        <v>24</v>
      </c>
      <c r="B486" s="18" t="s">
        <v>52</v>
      </c>
      <c r="C486" s="18" t="s">
        <v>121</v>
      </c>
      <c r="D486" s="18"/>
      <c r="E486" s="18"/>
      <c r="F486" s="17"/>
      <c r="G486" s="23"/>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7"/>
      <c r="AG486" s="7"/>
      <c r="AH486" s="7"/>
      <c r="AI486" s="7"/>
      <c r="AJ486" s="7"/>
      <c r="AK486" s="7"/>
      <c r="AL486" s="8"/>
      <c r="AM486" s="8"/>
      <c r="AN486" s="7"/>
      <c r="AO486" s="7"/>
      <c r="AP486" s="7"/>
      <c r="AQ486" s="7"/>
      <c r="AR486" s="7"/>
      <c r="AS486" s="7"/>
      <c r="AT486" s="152"/>
      <c r="AU486" s="80" t="s">
        <v>1038</v>
      </c>
    </row>
    <row r="487" spans="1:48" ht="15" customHeight="1">
      <c r="A487" s="18" t="s">
        <v>24</v>
      </c>
      <c r="B487" s="18" t="s">
        <v>52</v>
      </c>
      <c r="C487" s="18" t="s">
        <v>2129</v>
      </c>
      <c r="D487" s="18"/>
      <c r="E487" s="18"/>
      <c r="F487" s="17"/>
      <c r="G487" s="23"/>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7"/>
      <c r="AG487" s="7"/>
      <c r="AH487" s="7"/>
      <c r="AI487" s="7"/>
      <c r="AJ487" s="7"/>
      <c r="AK487" s="7"/>
      <c r="AL487" s="8"/>
      <c r="AM487" s="8"/>
      <c r="AN487" s="7"/>
      <c r="AO487" s="7"/>
      <c r="AP487" s="7"/>
      <c r="AQ487" s="7"/>
      <c r="AR487" s="7"/>
      <c r="AS487" s="7"/>
      <c r="AT487" s="152"/>
      <c r="AU487" s="80" t="s">
        <v>1038</v>
      </c>
    </row>
    <row r="488" spans="1:48" ht="15" customHeight="1">
      <c r="A488" s="18" t="s">
        <v>24</v>
      </c>
      <c r="B488" s="18" t="s">
        <v>52</v>
      </c>
      <c r="C488" s="18" t="s">
        <v>1239</v>
      </c>
      <c r="D488" s="18"/>
      <c r="E488" s="18"/>
      <c r="F488" s="17"/>
      <c r="G488" s="23"/>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7"/>
      <c r="AG488" s="7"/>
      <c r="AH488" s="7"/>
      <c r="AI488" s="7"/>
      <c r="AJ488" s="7"/>
      <c r="AK488" s="7"/>
      <c r="AL488" s="8"/>
      <c r="AM488" s="8"/>
      <c r="AN488" s="7"/>
      <c r="AO488" s="7"/>
      <c r="AP488" s="7"/>
      <c r="AQ488" s="7"/>
      <c r="AR488" s="7"/>
      <c r="AS488" s="7"/>
      <c r="AT488" s="152"/>
      <c r="AU488" s="80" t="s">
        <v>1038</v>
      </c>
    </row>
    <row r="489" spans="1:48" ht="15" customHeight="1">
      <c r="A489" s="6" t="s">
        <v>24</v>
      </c>
      <c r="B489" s="6" t="s">
        <v>52</v>
      </c>
      <c r="C489" s="6" t="s">
        <v>1239</v>
      </c>
      <c r="D489" s="6" t="s">
        <v>2130</v>
      </c>
      <c r="E489" s="6"/>
      <c r="F489" s="9">
        <v>0.6</v>
      </c>
      <c r="G489" s="23" t="s">
        <v>525</v>
      </c>
      <c r="H489" s="6" t="s">
        <v>525</v>
      </c>
      <c r="I489" s="6" t="s">
        <v>525</v>
      </c>
      <c r="J489" s="6"/>
      <c r="K489" s="6"/>
      <c r="L489" s="6"/>
      <c r="M489" s="6"/>
      <c r="N489" s="6"/>
      <c r="O489" s="6"/>
      <c r="P489" s="6"/>
      <c r="Q489" s="6"/>
      <c r="R489" s="6"/>
      <c r="S489" s="6"/>
      <c r="T489" s="6"/>
      <c r="U489" s="6"/>
      <c r="V489" s="6"/>
      <c r="W489" s="6"/>
      <c r="X489" s="6"/>
      <c r="Y489" s="6"/>
      <c r="Z489" s="6"/>
      <c r="AA489" s="6"/>
      <c r="AB489" s="6"/>
      <c r="AC489" s="6"/>
      <c r="AD489" s="6"/>
      <c r="AE489" s="6"/>
      <c r="AF489" s="7">
        <v>1</v>
      </c>
      <c r="AG489" s="7">
        <f t="shared" ref="AG489:AH489" si="550">IF(H489="US",1,0)</f>
        <v>1</v>
      </c>
      <c r="AH489" s="7">
        <f t="shared" si="550"/>
        <v>1</v>
      </c>
      <c r="AI489" s="7">
        <f t="shared" ref="AI489:AI491" si="551">IF(G489="US",1,0)</f>
        <v>1</v>
      </c>
      <c r="AJ489" s="7" t="str">
        <f t="shared" ref="AJ489:AJ491" si="552">IF(AF489=0,"0",IF(AF489=0.5,"3","6"))</f>
        <v>6</v>
      </c>
      <c r="AK489" s="7" t="str">
        <f t="shared" ref="AK489:AK491" si="553">IF(AI489=1,"6","0")</f>
        <v>6</v>
      </c>
      <c r="AL489" s="7" t="str">
        <f t="shared" ref="AL489:AL491" si="554">IF(AF489=0,"1",IF(AF489=0.5,"3","6"))</f>
        <v>6</v>
      </c>
      <c r="AM489" s="7" t="str">
        <f t="shared" ref="AM489:AM491" si="555">IF(AH489=1,"7","0")</f>
        <v>7</v>
      </c>
      <c r="AN489" s="7" t="str">
        <f t="shared" ref="AN489:AN491" si="556">IF(AI489=1,"11","0")</f>
        <v>11</v>
      </c>
      <c r="AO489" s="7" t="str">
        <f t="shared" ref="AO489:AO491" si="557">IF(AG489=1,"14","0")</f>
        <v>14</v>
      </c>
      <c r="AP489" s="7">
        <f t="shared" ref="AP489:AP491" si="558">(0.5*F489)*100</f>
        <v>30</v>
      </c>
      <c r="AQ489" s="7">
        <f t="shared" ref="AQ489:AQ491" si="559">SUM(AJ489+AK489+AL489+AM489+AN489+AO489+AP489)</f>
        <v>80</v>
      </c>
      <c r="AR489" s="10">
        <f t="shared" ref="AR489:AR491" si="560">IF(AQ489&lt;AQ488,AR488+1,AR488)</f>
        <v>0</v>
      </c>
      <c r="AS489" s="10"/>
      <c r="AT489" s="152"/>
      <c r="AU489" t="s">
        <v>1812</v>
      </c>
    </row>
    <row r="490" spans="1:48" ht="15" customHeight="1">
      <c r="A490" s="6" t="s">
        <v>24</v>
      </c>
      <c r="B490" s="6" t="s">
        <v>52</v>
      </c>
      <c r="C490" s="6" t="s">
        <v>1239</v>
      </c>
      <c r="D490" s="6" t="s">
        <v>2131</v>
      </c>
      <c r="E490" s="6"/>
      <c r="F490" s="9">
        <v>0.6</v>
      </c>
      <c r="G490" s="23" t="s">
        <v>525</v>
      </c>
      <c r="H490" s="6" t="s">
        <v>525</v>
      </c>
      <c r="I490" s="6" t="s">
        <v>525</v>
      </c>
      <c r="J490" s="6"/>
      <c r="K490" s="6"/>
      <c r="L490" s="6"/>
      <c r="M490" s="6"/>
      <c r="N490" s="6"/>
      <c r="O490" s="6"/>
      <c r="P490" s="6"/>
      <c r="Q490" s="6"/>
      <c r="R490" s="6"/>
      <c r="S490" s="6"/>
      <c r="T490" s="6"/>
      <c r="U490" s="6"/>
      <c r="V490" s="6"/>
      <c r="W490" s="6"/>
      <c r="X490" s="6"/>
      <c r="Y490" s="6"/>
      <c r="Z490" s="6"/>
      <c r="AA490" s="6"/>
      <c r="AB490" s="6"/>
      <c r="AC490" s="6"/>
      <c r="AD490" s="6"/>
      <c r="AE490" s="6"/>
      <c r="AF490" s="7">
        <v>1</v>
      </c>
      <c r="AG490" s="7">
        <f t="shared" ref="AG490:AH490" si="561">IF(H490="US",1,0)</f>
        <v>1</v>
      </c>
      <c r="AH490" s="7">
        <f t="shared" si="561"/>
        <v>1</v>
      </c>
      <c r="AI490" s="7">
        <f t="shared" si="551"/>
        <v>1</v>
      </c>
      <c r="AJ490" s="7" t="str">
        <f t="shared" si="552"/>
        <v>6</v>
      </c>
      <c r="AK490" s="7" t="str">
        <f t="shared" si="553"/>
        <v>6</v>
      </c>
      <c r="AL490" s="7" t="str">
        <f t="shared" si="554"/>
        <v>6</v>
      </c>
      <c r="AM490" s="7" t="str">
        <f t="shared" si="555"/>
        <v>7</v>
      </c>
      <c r="AN490" s="7" t="str">
        <f t="shared" si="556"/>
        <v>11</v>
      </c>
      <c r="AO490" s="7" t="str">
        <f t="shared" si="557"/>
        <v>14</v>
      </c>
      <c r="AP490" s="7">
        <f t="shared" si="558"/>
        <v>30</v>
      </c>
      <c r="AQ490" s="7">
        <f t="shared" si="559"/>
        <v>80</v>
      </c>
      <c r="AR490" s="10">
        <f t="shared" si="560"/>
        <v>0</v>
      </c>
      <c r="AS490" s="10"/>
      <c r="AT490" s="152"/>
      <c r="AU490" t="s">
        <v>1812</v>
      </c>
    </row>
    <row r="491" spans="1:48" ht="15" customHeight="1">
      <c r="A491" s="6" t="s">
        <v>24</v>
      </c>
      <c r="B491" s="6" t="s">
        <v>52</v>
      </c>
      <c r="C491" s="6" t="s">
        <v>1239</v>
      </c>
      <c r="D491" s="6" t="s">
        <v>2132</v>
      </c>
      <c r="E491" s="6"/>
      <c r="F491" s="9">
        <v>0.6</v>
      </c>
      <c r="G491" s="23" t="s">
        <v>525</v>
      </c>
      <c r="H491" s="6" t="s">
        <v>525</v>
      </c>
      <c r="I491" s="6" t="s">
        <v>525</v>
      </c>
      <c r="J491" s="6"/>
      <c r="K491" s="6"/>
      <c r="L491" s="6"/>
      <c r="M491" s="6"/>
      <c r="N491" s="6"/>
      <c r="O491" s="6"/>
      <c r="P491" s="6"/>
      <c r="Q491" s="6"/>
      <c r="R491" s="6"/>
      <c r="S491" s="6"/>
      <c r="T491" s="6"/>
      <c r="U491" s="6"/>
      <c r="V491" s="6"/>
      <c r="W491" s="6"/>
      <c r="X491" s="6"/>
      <c r="Y491" s="6"/>
      <c r="Z491" s="6"/>
      <c r="AA491" s="6"/>
      <c r="AB491" s="6"/>
      <c r="AC491" s="6"/>
      <c r="AD491" s="6"/>
      <c r="AE491" s="6"/>
      <c r="AF491" s="7">
        <v>1</v>
      </c>
      <c r="AG491" s="7">
        <f t="shared" ref="AG491:AH491" si="562">IF(H491="US",1,0)</f>
        <v>1</v>
      </c>
      <c r="AH491" s="7">
        <f t="shared" si="562"/>
        <v>1</v>
      </c>
      <c r="AI491" s="7">
        <f t="shared" si="551"/>
        <v>1</v>
      </c>
      <c r="AJ491" s="7" t="str">
        <f t="shared" si="552"/>
        <v>6</v>
      </c>
      <c r="AK491" s="7" t="str">
        <f t="shared" si="553"/>
        <v>6</v>
      </c>
      <c r="AL491" s="7" t="str">
        <f t="shared" si="554"/>
        <v>6</v>
      </c>
      <c r="AM491" s="7" t="str">
        <f t="shared" si="555"/>
        <v>7</v>
      </c>
      <c r="AN491" s="7" t="str">
        <f t="shared" si="556"/>
        <v>11</v>
      </c>
      <c r="AO491" s="7" t="str">
        <f t="shared" si="557"/>
        <v>14</v>
      </c>
      <c r="AP491" s="7">
        <f t="shared" si="558"/>
        <v>30</v>
      </c>
      <c r="AQ491" s="7">
        <f t="shared" si="559"/>
        <v>80</v>
      </c>
      <c r="AR491" s="10">
        <f t="shared" si="560"/>
        <v>0</v>
      </c>
      <c r="AS491" s="10"/>
      <c r="AT491" s="152"/>
      <c r="AU491" t="s">
        <v>1812</v>
      </c>
    </row>
    <row r="492" spans="1:48" ht="15" customHeight="1">
      <c r="A492" s="18" t="s">
        <v>24</v>
      </c>
      <c r="B492" s="18" t="s">
        <v>52</v>
      </c>
      <c r="C492" s="18" t="s">
        <v>1239</v>
      </c>
      <c r="D492" s="18" t="s">
        <v>2133</v>
      </c>
      <c r="E492" s="18"/>
      <c r="F492" s="17"/>
      <c r="G492" s="23"/>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7"/>
      <c r="AG492" s="7"/>
      <c r="AH492" s="7"/>
      <c r="AI492" s="7"/>
      <c r="AJ492" s="7"/>
      <c r="AK492" s="7"/>
      <c r="AL492" s="8"/>
      <c r="AM492" s="8"/>
      <c r="AN492" s="7"/>
      <c r="AO492" s="7"/>
      <c r="AP492" s="7"/>
      <c r="AQ492" s="7"/>
      <c r="AR492" s="7"/>
      <c r="AS492" s="7"/>
      <c r="AT492" s="152"/>
      <c r="AU492" s="80" t="s">
        <v>1038</v>
      </c>
    </row>
    <row r="493" spans="1:48" ht="15" customHeight="1">
      <c r="A493" s="18" t="s">
        <v>24</v>
      </c>
      <c r="B493" s="18" t="s">
        <v>52</v>
      </c>
      <c r="C493" s="18" t="s">
        <v>53</v>
      </c>
      <c r="D493" s="18"/>
      <c r="E493" s="18"/>
      <c r="F493" s="17"/>
      <c r="G493" s="23"/>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7"/>
      <c r="AG493" s="7"/>
      <c r="AH493" s="7"/>
      <c r="AI493" s="7"/>
      <c r="AJ493" s="7"/>
      <c r="AK493" s="7"/>
      <c r="AL493" s="8"/>
      <c r="AM493" s="8"/>
      <c r="AN493" s="7"/>
      <c r="AO493" s="7"/>
      <c r="AP493" s="7"/>
      <c r="AQ493" s="7"/>
      <c r="AR493" s="7"/>
      <c r="AS493" s="7"/>
      <c r="AT493" s="152"/>
      <c r="AU493" s="80" t="s">
        <v>1038</v>
      </c>
    </row>
    <row r="494" spans="1:48" ht="15" customHeight="1">
      <c r="A494" s="6" t="s">
        <v>24</v>
      </c>
      <c r="B494" s="6" t="s">
        <v>52</v>
      </c>
      <c r="C494" s="6" t="s">
        <v>2134</v>
      </c>
      <c r="D494" s="6"/>
      <c r="E494" s="6"/>
      <c r="F494" s="9"/>
      <c r="G494" s="23"/>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7"/>
      <c r="AG494" s="7"/>
      <c r="AH494" s="7"/>
      <c r="AI494" s="7"/>
      <c r="AJ494" s="7"/>
      <c r="AK494" s="7"/>
      <c r="AL494" s="8"/>
      <c r="AM494" s="8"/>
      <c r="AN494" s="7"/>
      <c r="AO494" s="7"/>
      <c r="AP494" s="7"/>
      <c r="AQ494" s="7"/>
      <c r="AR494" s="7"/>
      <c r="AS494" s="7"/>
      <c r="AT494" s="152"/>
      <c r="AU494" t="s">
        <v>2135</v>
      </c>
    </row>
    <row r="495" spans="1:48" ht="15" customHeight="1">
      <c r="A495" s="28" t="s">
        <v>24</v>
      </c>
      <c r="B495" s="28" t="s">
        <v>52</v>
      </c>
      <c r="C495" s="28" t="s">
        <v>2136</v>
      </c>
      <c r="D495" s="28"/>
      <c r="E495" s="28"/>
      <c r="F495" s="81">
        <v>0.45</v>
      </c>
      <c r="G495" s="23" t="s">
        <v>525</v>
      </c>
      <c r="H495" s="6" t="s">
        <v>1096</v>
      </c>
      <c r="I495" s="6" t="s">
        <v>525</v>
      </c>
      <c r="J495" s="6"/>
      <c r="K495" s="6"/>
      <c r="L495" s="6"/>
      <c r="M495" s="6"/>
      <c r="N495" s="6"/>
      <c r="O495" s="6"/>
      <c r="P495" s="6"/>
      <c r="Q495" s="6"/>
      <c r="R495" s="6"/>
      <c r="S495" s="6"/>
      <c r="T495" s="6"/>
      <c r="U495" s="6"/>
      <c r="V495" s="6"/>
      <c r="W495" s="6"/>
      <c r="X495" s="6"/>
      <c r="Y495" s="6"/>
      <c r="Z495" s="6"/>
      <c r="AA495" s="6"/>
      <c r="AB495" s="6"/>
      <c r="AC495" s="6"/>
      <c r="AD495" s="6"/>
      <c r="AE495" s="6"/>
      <c r="AF495" s="7">
        <v>1</v>
      </c>
      <c r="AG495" s="7">
        <f t="shared" ref="AG495:AH495" si="563">IF(H495="US",1,0)</f>
        <v>0</v>
      </c>
      <c r="AH495" s="7">
        <f t="shared" si="563"/>
        <v>1</v>
      </c>
      <c r="AI495" s="7">
        <f t="shared" ref="AI495:AI498" si="564">IF(G495="US",1,0)</f>
        <v>1</v>
      </c>
      <c r="AJ495" s="7" t="str">
        <f t="shared" ref="AJ495:AJ498" si="565">IF(AF495=0,"0",IF(AF495=0.5,"3","6"))</f>
        <v>6</v>
      </c>
      <c r="AK495" s="7" t="str">
        <f t="shared" ref="AK495:AK498" si="566">IF(AI495=1,"6","0")</f>
        <v>6</v>
      </c>
      <c r="AL495" s="7" t="str">
        <f>IF(AF495=0,"1",IF(AF495=0.5,"3","6"))</f>
        <v>6</v>
      </c>
      <c r="AM495" s="7" t="str">
        <f t="shared" ref="AM495:AM498" si="567">IF(AH495=1,"7","0")</f>
        <v>7</v>
      </c>
      <c r="AN495" s="7" t="str">
        <f t="shared" ref="AN495:AN498" si="568">IF(AI495=1,"11","0")</f>
        <v>11</v>
      </c>
      <c r="AO495" s="7" t="str">
        <f t="shared" ref="AO495:AO498" si="569">IF(AG495=1,"14","0")</f>
        <v>0</v>
      </c>
      <c r="AP495" s="7">
        <f t="shared" ref="AP495:AP498" si="570">(0.5*F495)*100</f>
        <v>22.5</v>
      </c>
      <c r="AQ495" s="7">
        <f t="shared" ref="AQ495:AQ498" si="571">SUM(AJ495+AK495+AL495+AM495+AN495+AO495+AP495)</f>
        <v>58.5</v>
      </c>
      <c r="AR495" s="10">
        <f t="shared" ref="AR495:AR498" si="572">IF(AQ495&lt;AQ494,AR494+1,AR494)</f>
        <v>0</v>
      </c>
      <c r="AS495" s="10"/>
      <c r="AT495" s="152"/>
      <c r="AU495" s="82" t="s">
        <v>1757</v>
      </c>
      <c r="AV495">
        <v>2019</v>
      </c>
    </row>
    <row r="496" spans="1:48" ht="15" customHeight="1">
      <c r="A496" s="28" t="s">
        <v>24</v>
      </c>
      <c r="B496" s="28" t="s">
        <v>52</v>
      </c>
      <c r="C496" s="28" t="s">
        <v>2137</v>
      </c>
      <c r="D496" s="28"/>
      <c r="E496" s="28"/>
      <c r="F496" s="81">
        <v>0.45</v>
      </c>
      <c r="G496" s="23" t="s">
        <v>525</v>
      </c>
      <c r="H496" s="6" t="s">
        <v>525</v>
      </c>
      <c r="I496" s="6" t="s">
        <v>525</v>
      </c>
      <c r="J496" s="6"/>
      <c r="K496" s="6"/>
      <c r="L496" s="6"/>
      <c r="M496" s="6"/>
      <c r="N496" s="6"/>
      <c r="O496" s="6"/>
      <c r="P496" s="6"/>
      <c r="Q496" s="6"/>
      <c r="R496" s="6"/>
      <c r="S496" s="6"/>
      <c r="T496" s="6"/>
      <c r="U496" s="6"/>
      <c r="V496" s="6"/>
      <c r="W496" s="6"/>
      <c r="X496" s="6"/>
      <c r="Y496" s="6"/>
      <c r="Z496" s="6"/>
      <c r="AA496" s="6"/>
      <c r="AB496" s="6"/>
      <c r="AC496" s="6"/>
      <c r="AD496" s="6"/>
      <c r="AE496" s="6"/>
      <c r="AF496" s="7">
        <v>1</v>
      </c>
      <c r="AG496" s="7">
        <f t="shared" ref="AG496:AH496" si="573">IF(H496="US",1,0)</f>
        <v>1</v>
      </c>
      <c r="AH496" s="7">
        <f t="shared" si="573"/>
        <v>1</v>
      </c>
      <c r="AI496" s="7">
        <f t="shared" si="564"/>
        <v>1</v>
      </c>
      <c r="AJ496" s="7" t="str">
        <f t="shared" si="565"/>
        <v>6</v>
      </c>
      <c r="AK496" s="7" t="str">
        <f t="shared" si="566"/>
        <v>6</v>
      </c>
      <c r="AL496" s="7">
        <v>3</v>
      </c>
      <c r="AM496" s="7" t="str">
        <f t="shared" si="567"/>
        <v>7</v>
      </c>
      <c r="AN496" s="7" t="str">
        <f t="shared" si="568"/>
        <v>11</v>
      </c>
      <c r="AO496" s="7" t="str">
        <f t="shared" si="569"/>
        <v>14</v>
      </c>
      <c r="AP496" s="7">
        <f t="shared" si="570"/>
        <v>22.5</v>
      </c>
      <c r="AQ496" s="7">
        <f t="shared" si="571"/>
        <v>69.5</v>
      </c>
      <c r="AR496" s="10">
        <f t="shared" si="572"/>
        <v>0</v>
      </c>
      <c r="AS496" s="10"/>
      <c r="AT496" s="152"/>
      <c r="AU496" s="82" t="s">
        <v>1757</v>
      </c>
      <c r="AV496">
        <v>2019</v>
      </c>
    </row>
    <row r="497" spans="1:47" ht="15" customHeight="1">
      <c r="A497" s="28" t="s">
        <v>24</v>
      </c>
      <c r="B497" s="28" t="s">
        <v>52</v>
      </c>
      <c r="C497" s="28" t="s">
        <v>2138</v>
      </c>
      <c r="D497" s="28"/>
      <c r="E497" s="28"/>
      <c r="F497" s="81">
        <v>0.45</v>
      </c>
      <c r="G497" s="23" t="s">
        <v>583</v>
      </c>
      <c r="H497" s="6" t="s">
        <v>525</v>
      </c>
      <c r="I497" s="6" t="s">
        <v>525</v>
      </c>
      <c r="J497" s="6"/>
      <c r="K497" s="6"/>
      <c r="L497" s="6"/>
      <c r="M497" s="6"/>
      <c r="N497" s="6"/>
      <c r="O497" s="6"/>
      <c r="P497" s="6"/>
      <c r="Q497" s="6"/>
      <c r="R497" s="6"/>
      <c r="S497" s="6"/>
      <c r="T497" s="6"/>
      <c r="U497" s="6"/>
      <c r="V497" s="6"/>
      <c r="W497" s="6"/>
      <c r="X497" s="6"/>
      <c r="Y497" s="6"/>
      <c r="Z497" s="6"/>
      <c r="AA497" s="6"/>
      <c r="AB497" s="6"/>
      <c r="AC497" s="6"/>
      <c r="AD497" s="6"/>
      <c r="AE497" s="6"/>
      <c r="AF497" s="7">
        <v>1</v>
      </c>
      <c r="AG497" s="7">
        <f t="shared" ref="AG497:AH497" si="574">IF(H497="US",1,0)</f>
        <v>1</v>
      </c>
      <c r="AH497" s="7">
        <f t="shared" si="574"/>
        <v>1</v>
      </c>
      <c r="AI497" s="7">
        <f t="shared" si="564"/>
        <v>0</v>
      </c>
      <c r="AJ497" s="7" t="str">
        <f t="shared" si="565"/>
        <v>6</v>
      </c>
      <c r="AK497" s="7" t="str">
        <f t="shared" si="566"/>
        <v>0</v>
      </c>
      <c r="AL497" s="7">
        <v>3</v>
      </c>
      <c r="AM497" s="7" t="str">
        <f t="shared" si="567"/>
        <v>7</v>
      </c>
      <c r="AN497" s="7" t="str">
        <f t="shared" si="568"/>
        <v>0</v>
      </c>
      <c r="AO497" s="7" t="str">
        <f t="shared" si="569"/>
        <v>14</v>
      </c>
      <c r="AP497" s="7">
        <f t="shared" si="570"/>
        <v>22.5</v>
      </c>
      <c r="AQ497" s="7">
        <f t="shared" si="571"/>
        <v>52.5</v>
      </c>
      <c r="AR497" s="10">
        <f t="shared" si="572"/>
        <v>1</v>
      </c>
      <c r="AS497" s="10"/>
      <c r="AT497" s="152"/>
      <c r="AU497" s="82" t="s">
        <v>1757</v>
      </c>
    </row>
    <row r="498" spans="1:47" ht="15" customHeight="1">
      <c r="A498" s="28" t="s">
        <v>24</v>
      </c>
      <c r="B498" s="28" t="s">
        <v>52</v>
      </c>
      <c r="C498" s="28" t="s">
        <v>2139</v>
      </c>
      <c r="D498" s="28"/>
      <c r="E498" s="28"/>
      <c r="F498" s="81">
        <v>0.45</v>
      </c>
      <c r="G498" s="23" t="s">
        <v>583</v>
      </c>
      <c r="H498" s="6" t="s">
        <v>525</v>
      </c>
      <c r="I498" s="6" t="s">
        <v>525</v>
      </c>
      <c r="J498" s="6"/>
      <c r="K498" s="6"/>
      <c r="L498" s="6"/>
      <c r="M498" s="6"/>
      <c r="N498" s="6"/>
      <c r="O498" s="6"/>
      <c r="P498" s="6"/>
      <c r="Q498" s="6"/>
      <c r="R498" s="6"/>
      <c r="S498" s="6"/>
      <c r="T498" s="6"/>
      <c r="U498" s="6"/>
      <c r="V498" s="6"/>
      <c r="W498" s="6"/>
      <c r="X498" s="6"/>
      <c r="Y498" s="6"/>
      <c r="Z498" s="6"/>
      <c r="AA498" s="6"/>
      <c r="AB498" s="6"/>
      <c r="AC498" s="6"/>
      <c r="AD498" s="6"/>
      <c r="AE498" s="6"/>
      <c r="AF498" s="7">
        <v>1</v>
      </c>
      <c r="AG498" s="7">
        <f t="shared" ref="AG498:AH498" si="575">IF(H498="US",1,0)</f>
        <v>1</v>
      </c>
      <c r="AH498" s="7">
        <f t="shared" si="575"/>
        <v>1</v>
      </c>
      <c r="AI498" s="7">
        <f t="shared" si="564"/>
        <v>0</v>
      </c>
      <c r="AJ498" s="7" t="str">
        <f t="shared" si="565"/>
        <v>6</v>
      </c>
      <c r="AK498" s="7" t="str">
        <f t="shared" si="566"/>
        <v>0</v>
      </c>
      <c r="AL498" s="7">
        <v>3</v>
      </c>
      <c r="AM498" s="7" t="str">
        <f t="shared" si="567"/>
        <v>7</v>
      </c>
      <c r="AN498" s="7" t="str">
        <f t="shared" si="568"/>
        <v>0</v>
      </c>
      <c r="AO498" s="7" t="str">
        <f t="shared" si="569"/>
        <v>14</v>
      </c>
      <c r="AP498" s="7">
        <f t="shared" si="570"/>
        <v>22.5</v>
      </c>
      <c r="AQ498" s="7">
        <f t="shared" si="571"/>
        <v>52.5</v>
      </c>
      <c r="AR498" s="10">
        <f t="shared" si="572"/>
        <v>1</v>
      </c>
      <c r="AS498" s="10"/>
      <c r="AT498" s="152"/>
      <c r="AU498" s="82" t="s">
        <v>1757</v>
      </c>
    </row>
    <row r="499" spans="1:47" ht="15" customHeight="1">
      <c r="A499" s="18" t="s">
        <v>24</v>
      </c>
      <c r="B499" s="18" t="s">
        <v>52</v>
      </c>
      <c r="C499" s="18" t="s">
        <v>1247</v>
      </c>
      <c r="D499" s="18"/>
      <c r="E499" s="18"/>
      <c r="F499" s="17"/>
      <c r="G499" s="23"/>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7"/>
      <c r="AG499" s="7"/>
      <c r="AH499" s="7"/>
      <c r="AI499" s="7"/>
      <c r="AJ499" s="7"/>
      <c r="AK499" s="7"/>
      <c r="AL499" s="8"/>
      <c r="AM499" s="8"/>
      <c r="AN499" s="7"/>
      <c r="AO499" s="7"/>
      <c r="AP499" s="7"/>
      <c r="AQ499" s="7"/>
      <c r="AR499" s="7"/>
      <c r="AS499" s="7"/>
      <c r="AT499" s="152"/>
      <c r="AU499" s="80" t="s">
        <v>1038</v>
      </c>
    </row>
    <row r="500" spans="1:47" ht="15" customHeight="1">
      <c r="A500" s="6" t="s">
        <v>24</v>
      </c>
      <c r="B500" s="6" t="s">
        <v>52</v>
      </c>
      <c r="C500" s="6" t="s">
        <v>1247</v>
      </c>
      <c r="D500" s="6" t="s">
        <v>2074</v>
      </c>
      <c r="E500" s="6"/>
      <c r="F500" s="9">
        <v>0.23</v>
      </c>
      <c r="G500" s="23" t="s">
        <v>574</v>
      </c>
      <c r="H500" s="6" t="s">
        <v>574</v>
      </c>
      <c r="I500" s="6" t="s">
        <v>525</v>
      </c>
      <c r="J500" s="6"/>
      <c r="K500" s="6"/>
      <c r="L500" s="6"/>
      <c r="M500" s="6"/>
      <c r="N500" s="6"/>
      <c r="O500" s="6"/>
      <c r="P500" s="6"/>
      <c r="Q500" s="6"/>
      <c r="R500" s="6"/>
      <c r="S500" s="6"/>
      <c r="T500" s="6"/>
      <c r="U500" s="6"/>
      <c r="V500" s="6"/>
      <c r="W500" s="6"/>
      <c r="X500" s="6"/>
      <c r="Y500" s="6"/>
      <c r="Z500" s="6"/>
      <c r="AA500" s="6"/>
      <c r="AB500" s="6"/>
      <c r="AC500" s="6"/>
      <c r="AD500" s="6"/>
      <c r="AE500" s="6"/>
      <c r="AF500" s="7">
        <v>1</v>
      </c>
      <c r="AG500" s="7">
        <f t="shared" ref="AG500:AH500" si="576">IF(H500="US",1,0)</f>
        <v>0</v>
      </c>
      <c r="AH500" s="7">
        <f t="shared" si="576"/>
        <v>1</v>
      </c>
      <c r="AI500" s="7">
        <f t="shared" ref="AI500:AI502" si="577">IF(G500="US",1,0)</f>
        <v>0</v>
      </c>
      <c r="AJ500" s="7" t="str">
        <f t="shared" ref="AJ500:AJ502" si="578">IF(AF500=0,"0",IF(AF500=0.5,"3","6"))</f>
        <v>6</v>
      </c>
      <c r="AK500" s="7" t="str">
        <f t="shared" ref="AK500:AK502" si="579">IF(AI500=1,"6","0")</f>
        <v>0</v>
      </c>
      <c r="AL500" s="7" t="str">
        <f t="shared" ref="AL500:AL501" si="580">IF(AF500=0,"1",IF(AF500=0.5,"3","6"))</f>
        <v>6</v>
      </c>
      <c r="AM500" s="7" t="str">
        <f t="shared" ref="AM500:AM502" si="581">IF(AH500=1,"7","0")</f>
        <v>7</v>
      </c>
      <c r="AN500" s="7" t="str">
        <f t="shared" ref="AN500:AN502" si="582">IF(AI500=1,"11","0")</f>
        <v>0</v>
      </c>
      <c r="AO500" s="7" t="str">
        <f t="shared" ref="AO500:AO502" si="583">IF(AG500=1,"14","0")</f>
        <v>0</v>
      </c>
      <c r="AP500" s="7">
        <f t="shared" ref="AP500:AP502" si="584">(0.5*F500)*100</f>
        <v>11.5</v>
      </c>
      <c r="AQ500" s="7">
        <f t="shared" ref="AQ500:AQ502" si="585">SUM(AJ500+AK500+AL500+AM500+AN500+AO500+AP500)</f>
        <v>30.5</v>
      </c>
      <c r="AR500" s="10">
        <f t="shared" ref="AR500:AR502" si="586">IF(AQ500&lt;AQ499,AR499+1,AR499)</f>
        <v>0</v>
      </c>
      <c r="AS500" s="10"/>
      <c r="AT500" s="152"/>
      <c r="AU500" t="s">
        <v>1812</v>
      </c>
    </row>
    <row r="501" spans="1:47" ht="15" customHeight="1">
      <c r="A501" s="6" t="s">
        <v>24</v>
      </c>
      <c r="B501" s="6" t="s">
        <v>52</v>
      </c>
      <c r="C501" s="6" t="s">
        <v>1247</v>
      </c>
      <c r="D501" s="6" t="s">
        <v>2036</v>
      </c>
      <c r="E501" s="6"/>
      <c r="F501" s="9">
        <v>0.23</v>
      </c>
      <c r="G501" s="23" t="s">
        <v>574</v>
      </c>
      <c r="H501" s="6" t="s">
        <v>1096</v>
      </c>
      <c r="I501" s="6" t="s">
        <v>525</v>
      </c>
      <c r="J501" s="6"/>
      <c r="K501" s="6"/>
      <c r="L501" s="6"/>
      <c r="M501" s="6"/>
      <c r="N501" s="6"/>
      <c r="O501" s="6"/>
      <c r="P501" s="6"/>
      <c r="Q501" s="6"/>
      <c r="R501" s="6"/>
      <c r="S501" s="6"/>
      <c r="T501" s="6"/>
      <c r="U501" s="6"/>
      <c r="V501" s="6"/>
      <c r="W501" s="6"/>
      <c r="X501" s="6"/>
      <c r="Y501" s="6"/>
      <c r="Z501" s="6"/>
      <c r="AA501" s="6"/>
      <c r="AB501" s="6"/>
      <c r="AC501" s="6"/>
      <c r="AD501" s="6"/>
      <c r="AE501" s="6"/>
      <c r="AF501" s="7">
        <v>1</v>
      </c>
      <c r="AG501" s="7">
        <f t="shared" ref="AG501:AH501" si="587">IF(H501="US",1,0)</f>
        <v>0</v>
      </c>
      <c r="AH501" s="7">
        <f t="shared" si="587"/>
        <v>1</v>
      </c>
      <c r="AI501" s="7">
        <f t="shared" si="577"/>
        <v>0</v>
      </c>
      <c r="AJ501" s="7" t="str">
        <f t="shared" si="578"/>
        <v>6</v>
      </c>
      <c r="AK501" s="7" t="str">
        <f t="shared" si="579"/>
        <v>0</v>
      </c>
      <c r="AL501" s="7" t="str">
        <f t="shared" si="580"/>
        <v>6</v>
      </c>
      <c r="AM501" s="7" t="str">
        <f t="shared" si="581"/>
        <v>7</v>
      </c>
      <c r="AN501" s="7" t="str">
        <f t="shared" si="582"/>
        <v>0</v>
      </c>
      <c r="AO501" s="7" t="str">
        <f t="shared" si="583"/>
        <v>0</v>
      </c>
      <c r="AP501" s="7">
        <f t="shared" si="584"/>
        <v>11.5</v>
      </c>
      <c r="AQ501" s="7">
        <f t="shared" si="585"/>
        <v>30.5</v>
      </c>
      <c r="AR501" s="10">
        <f t="shared" si="586"/>
        <v>0</v>
      </c>
      <c r="AS501" s="10"/>
      <c r="AT501" s="152"/>
      <c r="AU501" t="s">
        <v>1812</v>
      </c>
    </row>
    <row r="502" spans="1:47" ht="15" customHeight="1">
      <c r="A502" s="6" t="s">
        <v>24</v>
      </c>
      <c r="B502" s="6" t="s">
        <v>52</v>
      </c>
      <c r="C502" s="6" t="s">
        <v>1247</v>
      </c>
      <c r="D502" s="6" t="s">
        <v>2140</v>
      </c>
      <c r="E502" s="6"/>
      <c r="F502" s="9">
        <v>0.23</v>
      </c>
      <c r="G502" s="23" t="s">
        <v>444</v>
      </c>
      <c r="H502" s="6" t="s">
        <v>525</v>
      </c>
      <c r="I502" s="6" t="s">
        <v>525</v>
      </c>
      <c r="J502" s="6"/>
      <c r="K502" s="6"/>
      <c r="L502" s="6"/>
      <c r="M502" s="6"/>
      <c r="N502" s="6"/>
      <c r="O502" s="6"/>
      <c r="P502" s="6"/>
      <c r="Q502" s="6"/>
      <c r="R502" s="6"/>
      <c r="S502" s="6"/>
      <c r="T502" s="6"/>
      <c r="U502" s="6"/>
      <c r="V502" s="6"/>
      <c r="W502" s="6"/>
      <c r="X502" s="6"/>
      <c r="Y502" s="6"/>
      <c r="Z502" s="6"/>
      <c r="AA502" s="6"/>
      <c r="AB502" s="6"/>
      <c r="AC502" s="6"/>
      <c r="AD502" s="6"/>
      <c r="AE502" s="6"/>
      <c r="AF502" s="7">
        <v>1</v>
      </c>
      <c r="AG502" s="7">
        <f t="shared" ref="AG502:AH502" si="588">IF(H502="US",1,0)</f>
        <v>1</v>
      </c>
      <c r="AH502" s="7">
        <f t="shared" si="588"/>
        <v>1</v>
      </c>
      <c r="AI502" s="7">
        <f t="shared" si="577"/>
        <v>0</v>
      </c>
      <c r="AJ502" s="7" t="str">
        <f t="shared" si="578"/>
        <v>6</v>
      </c>
      <c r="AK502" s="7" t="str">
        <f t="shared" si="579"/>
        <v>0</v>
      </c>
      <c r="AL502" s="7">
        <v>3</v>
      </c>
      <c r="AM502" s="7" t="str">
        <f t="shared" si="581"/>
        <v>7</v>
      </c>
      <c r="AN502" s="7" t="str">
        <f t="shared" si="582"/>
        <v>0</v>
      </c>
      <c r="AO502" s="7" t="str">
        <f t="shared" si="583"/>
        <v>14</v>
      </c>
      <c r="AP502" s="7">
        <f t="shared" si="584"/>
        <v>11.5</v>
      </c>
      <c r="AQ502" s="7">
        <f t="shared" si="585"/>
        <v>41.5</v>
      </c>
      <c r="AR502" s="10">
        <f t="shared" si="586"/>
        <v>0</v>
      </c>
      <c r="AS502" s="10"/>
      <c r="AT502" s="152"/>
      <c r="AU502" t="s">
        <v>1812</v>
      </c>
    </row>
    <row r="503" spans="1:47" ht="15" customHeight="1">
      <c r="A503" s="18" t="s">
        <v>24</v>
      </c>
      <c r="B503" s="18" t="s">
        <v>52</v>
      </c>
      <c r="C503" s="18" t="s">
        <v>1247</v>
      </c>
      <c r="D503" s="18" t="s">
        <v>2141</v>
      </c>
      <c r="E503" s="18"/>
      <c r="F503" s="17"/>
      <c r="G503" s="23"/>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7"/>
      <c r="AG503" s="7"/>
      <c r="AH503" s="7"/>
      <c r="AI503" s="7"/>
      <c r="AJ503" s="7"/>
      <c r="AK503" s="7"/>
      <c r="AL503" s="8"/>
      <c r="AM503" s="8"/>
      <c r="AN503" s="7"/>
      <c r="AO503" s="7"/>
      <c r="AP503" s="7"/>
      <c r="AQ503" s="7"/>
      <c r="AR503" s="7"/>
      <c r="AS503" s="7"/>
      <c r="AT503" s="152"/>
      <c r="AU503" s="80" t="s">
        <v>1038</v>
      </c>
    </row>
    <row r="504" spans="1:47" ht="15" customHeight="1">
      <c r="A504" s="18" t="s">
        <v>24</v>
      </c>
      <c r="B504" s="18" t="s">
        <v>52</v>
      </c>
      <c r="C504" s="18" t="s">
        <v>256</v>
      </c>
      <c r="D504" s="18"/>
      <c r="E504" s="18"/>
      <c r="F504" s="17"/>
      <c r="G504" s="23"/>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7"/>
      <c r="AG504" s="7"/>
      <c r="AH504" s="7"/>
      <c r="AI504" s="7"/>
      <c r="AJ504" s="7"/>
      <c r="AK504" s="7"/>
      <c r="AL504" s="8"/>
      <c r="AM504" s="8"/>
      <c r="AN504" s="7"/>
      <c r="AO504" s="7"/>
      <c r="AP504" s="7"/>
      <c r="AQ504" s="7"/>
      <c r="AR504" s="7"/>
      <c r="AS504" s="7"/>
      <c r="AT504" s="152"/>
      <c r="AU504" s="80" t="s">
        <v>1038</v>
      </c>
    </row>
    <row r="505" spans="1:47" ht="15" customHeight="1">
      <c r="A505" s="6" t="s">
        <v>24</v>
      </c>
      <c r="B505" s="6" t="s">
        <v>52</v>
      </c>
      <c r="C505" s="6" t="s">
        <v>2142</v>
      </c>
      <c r="D505" s="6"/>
      <c r="E505" s="6"/>
      <c r="F505" s="9">
        <v>0.4</v>
      </c>
      <c r="G505" s="23" t="s">
        <v>583</v>
      </c>
      <c r="H505" s="6" t="s">
        <v>1096</v>
      </c>
      <c r="I505" s="6" t="s">
        <v>525</v>
      </c>
      <c r="J505" s="6"/>
      <c r="K505" s="6"/>
      <c r="L505" s="6"/>
      <c r="M505" s="6"/>
      <c r="N505" s="6"/>
      <c r="O505" s="6"/>
      <c r="P505" s="6"/>
      <c r="Q505" s="6"/>
      <c r="R505" s="6"/>
      <c r="S505" s="6"/>
      <c r="T505" s="6"/>
      <c r="U505" s="6"/>
      <c r="V505" s="6"/>
      <c r="W505" s="6"/>
      <c r="X505" s="6"/>
      <c r="Y505" s="6"/>
      <c r="Z505" s="6"/>
      <c r="AA505" s="6"/>
      <c r="AB505" s="6"/>
      <c r="AC505" s="6"/>
      <c r="AD505" s="6"/>
      <c r="AE505" s="6"/>
      <c r="AF505" s="7">
        <v>1</v>
      </c>
      <c r="AG505" s="7">
        <f t="shared" ref="AG505:AH505" si="589">IF(H505="US",1,0)</f>
        <v>0</v>
      </c>
      <c r="AH505" s="7">
        <f t="shared" si="589"/>
        <v>1</v>
      </c>
      <c r="AI505" s="7">
        <f t="shared" ref="AI505:AI506" si="590">IF(G505="US",1,0)</f>
        <v>0</v>
      </c>
      <c r="AJ505" s="7" t="str">
        <f t="shared" ref="AJ505:AJ506" si="591">IF(AF505=0,"0",IF(AF505=0.5,"3","6"))</f>
        <v>6</v>
      </c>
      <c r="AK505" s="7" t="str">
        <f t="shared" ref="AK505:AK506" si="592">IF(AI505=1,"6","0")</f>
        <v>0</v>
      </c>
      <c r="AL505" s="7">
        <v>3</v>
      </c>
      <c r="AM505" s="7" t="str">
        <f t="shared" ref="AM505:AM506" si="593">IF(AH505=1,"7","0")</f>
        <v>7</v>
      </c>
      <c r="AN505" s="7" t="str">
        <f t="shared" ref="AN505:AN506" si="594">IF(AI505=1,"11","0")</f>
        <v>0</v>
      </c>
      <c r="AO505" s="7" t="str">
        <f t="shared" ref="AO505:AO506" si="595">IF(AG505=1,"14","0")</f>
        <v>0</v>
      </c>
      <c r="AP505" s="7">
        <f t="shared" ref="AP505:AP506" si="596">(0.5*F505)*100</f>
        <v>20</v>
      </c>
      <c r="AQ505" s="7">
        <f t="shared" ref="AQ505:AQ506" si="597">SUM(AJ505+AK505+AL505+AM505+AN505+AO505+AP505)</f>
        <v>36</v>
      </c>
      <c r="AR505" s="10">
        <f t="shared" ref="AR505:AR506" si="598">IF(AQ505&lt;AQ504,AR504+1,AR504)</f>
        <v>0</v>
      </c>
      <c r="AS505" s="10"/>
      <c r="AT505" s="152"/>
      <c r="AU505" t="s">
        <v>1812</v>
      </c>
    </row>
    <row r="506" spans="1:47" ht="15" customHeight="1">
      <c r="A506" s="6" t="s">
        <v>24</v>
      </c>
      <c r="B506" s="6" t="s">
        <v>52</v>
      </c>
      <c r="C506" s="6" t="s">
        <v>2143</v>
      </c>
      <c r="D506" s="6"/>
      <c r="E506" s="6"/>
      <c r="F506" s="9">
        <v>0.4</v>
      </c>
      <c r="G506" s="23" t="s">
        <v>583</v>
      </c>
      <c r="H506" s="6" t="s">
        <v>525</v>
      </c>
      <c r="I506" s="6" t="s">
        <v>525</v>
      </c>
      <c r="J506" s="6"/>
      <c r="K506" s="6"/>
      <c r="L506" s="6"/>
      <c r="M506" s="6"/>
      <c r="N506" s="6"/>
      <c r="O506" s="6"/>
      <c r="P506" s="6"/>
      <c r="Q506" s="6"/>
      <c r="R506" s="6"/>
      <c r="S506" s="6"/>
      <c r="T506" s="6"/>
      <c r="U506" s="6"/>
      <c r="V506" s="6"/>
      <c r="W506" s="6"/>
      <c r="X506" s="6"/>
      <c r="Y506" s="6"/>
      <c r="Z506" s="6"/>
      <c r="AA506" s="6"/>
      <c r="AB506" s="6"/>
      <c r="AC506" s="6"/>
      <c r="AD506" s="6"/>
      <c r="AE506" s="6"/>
      <c r="AF506" s="7">
        <v>1</v>
      </c>
      <c r="AG506" s="7">
        <f t="shared" ref="AG506:AH506" si="599">IF(H506="US",1,0)</f>
        <v>1</v>
      </c>
      <c r="AH506" s="7">
        <f t="shared" si="599"/>
        <v>1</v>
      </c>
      <c r="AI506" s="7">
        <f t="shared" si="590"/>
        <v>0</v>
      </c>
      <c r="AJ506" s="7" t="str">
        <f t="shared" si="591"/>
        <v>6</v>
      </c>
      <c r="AK506" s="7" t="str">
        <f t="shared" si="592"/>
        <v>0</v>
      </c>
      <c r="AL506" s="7">
        <v>3</v>
      </c>
      <c r="AM506" s="7" t="str">
        <f t="shared" si="593"/>
        <v>7</v>
      </c>
      <c r="AN506" s="7" t="str">
        <f t="shared" si="594"/>
        <v>0</v>
      </c>
      <c r="AO506" s="7" t="str">
        <f t="shared" si="595"/>
        <v>14</v>
      </c>
      <c r="AP506" s="7">
        <f t="shared" si="596"/>
        <v>20</v>
      </c>
      <c r="AQ506" s="7">
        <f t="shared" si="597"/>
        <v>50</v>
      </c>
      <c r="AR506" s="10">
        <f t="shared" si="598"/>
        <v>0</v>
      </c>
      <c r="AS506" s="10"/>
      <c r="AT506" s="152"/>
      <c r="AU506" t="s">
        <v>1812</v>
      </c>
    </row>
    <row r="507" spans="1:47" ht="15" customHeight="1">
      <c r="A507" s="18" t="s">
        <v>24</v>
      </c>
      <c r="B507" s="18" t="s">
        <v>52</v>
      </c>
      <c r="C507" s="18" t="s">
        <v>2144</v>
      </c>
      <c r="D507" s="18"/>
      <c r="E507" s="18"/>
      <c r="F507" s="17"/>
      <c r="G507" s="23"/>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7"/>
      <c r="AG507" s="7"/>
      <c r="AH507" s="7"/>
      <c r="AI507" s="7"/>
      <c r="AJ507" s="7"/>
      <c r="AK507" s="7"/>
      <c r="AL507" s="8"/>
      <c r="AM507" s="8"/>
      <c r="AN507" s="7"/>
      <c r="AO507" s="7"/>
      <c r="AP507" s="7"/>
      <c r="AQ507" s="7"/>
      <c r="AR507" s="7"/>
      <c r="AS507" s="7"/>
      <c r="AT507" s="152"/>
      <c r="AU507" s="80" t="s">
        <v>1038</v>
      </c>
    </row>
    <row r="508" spans="1:47" ht="15" customHeight="1">
      <c r="A508" s="18" t="s">
        <v>24</v>
      </c>
      <c r="B508" s="18" t="s">
        <v>52</v>
      </c>
      <c r="C508" s="18" t="s">
        <v>190</v>
      </c>
      <c r="D508" s="18"/>
      <c r="E508" s="18"/>
      <c r="F508" s="17"/>
      <c r="G508" s="23"/>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7"/>
      <c r="AG508" s="7"/>
      <c r="AH508" s="7"/>
      <c r="AI508" s="7"/>
      <c r="AJ508" s="7"/>
      <c r="AK508" s="7"/>
      <c r="AL508" s="8"/>
      <c r="AM508" s="8"/>
      <c r="AN508" s="7"/>
      <c r="AO508" s="7"/>
      <c r="AP508" s="7"/>
      <c r="AQ508" s="7"/>
      <c r="AR508" s="7"/>
      <c r="AS508" s="7"/>
      <c r="AT508" s="152"/>
      <c r="AU508" s="80" t="s">
        <v>1038</v>
      </c>
    </row>
    <row r="509" spans="1:47" ht="15" customHeight="1">
      <c r="A509" s="6" t="s">
        <v>24</v>
      </c>
      <c r="B509" s="6" t="s">
        <v>52</v>
      </c>
      <c r="C509" s="6" t="s">
        <v>2145</v>
      </c>
      <c r="D509" s="6"/>
      <c r="E509" s="6"/>
      <c r="F509" s="9">
        <v>0.45</v>
      </c>
      <c r="G509" s="23" t="s">
        <v>525</v>
      </c>
      <c r="H509" s="6" t="s">
        <v>525</v>
      </c>
      <c r="I509" s="6" t="s">
        <v>525</v>
      </c>
      <c r="J509" s="6"/>
      <c r="K509" s="6"/>
      <c r="L509" s="6"/>
      <c r="M509" s="6"/>
      <c r="N509" s="6"/>
      <c r="O509" s="6"/>
      <c r="P509" s="6"/>
      <c r="Q509" s="6"/>
      <c r="R509" s="6"/>
      <c r="S509" s="6"/>
      <c r="T509" s="6"/>
      <c r="U509" s="6"/>
      <c r="V509" s="6"/>
      <c r="W509" s="6"/>
      <c r="X509" s="6"/>
      <c r="Y509" s="6"/>
      <c r="Z509" s="6"/>
      <c r="AA509" s="6"/>
      <c r="AB509" s="6"/>
      <c r="AC509" s="6"/>
      <c r="AD509" s="6"/>
      <c r="AE509" s="6"/>
      <c r="AF509" s="7">
        <v>1</v>
      </c>
      <c r="AG509" s="7">
        <f t="shared" ref="AG509:AH509" si="600">IF(H509="US",1,0)</f>
        <v>1</v>
      </c>
      <c r="AH509" s="7">
        <f t="shared" si="600"/>
        <v>1</v>
      </c>
      <c r="AI509" s="7">
        <f>IF(G509="US",1,0)</f>
        <v>1</v>
      </c>
      <c r="AJ509" s="7" t="str">
        <f>IF(AF509=0,"0",IF(AF509=0.5,"3","6"))</f>
        <v>6</v>
      </c>
      <c r="AK509" s="7" t="str">
        <f>IF(AI509=1,"6","0")</f>
        <v>6</v>
      </c>
      <c r="AL509" s="7" t="str">
        <f>IF(AF509=0,"1",IF(AF509=0.5,"3","6"))</f>
        <v>6</v>
      </c>
      <c r="AM509" s="7" t="str">
        <f>IF(AH509=1,"7","0")</f>
        <v>7</v>
      </c>
      <c r="AN509" s="7" t="str">
        <f>IF(AI509=1,"11","0")</f>
        <v>11</v>
      </c>
      <c r="AO509" s="7" t="str">
        <f>IF(AG509=1,"14","0")</f>
        <v>14</v>
      </c>
      <c r="AP509" s="7">
        <f>(0.5*F509)*100</f>
        <v>22.5</v>
      </c>
      <c r="AQ509" s="7">
        <f>SUM(AJ509+AK509+AL509+AM509+AN509+AO509+AP509)</f>
        <v>72.5</v>
      </c>
      <c r="AR509" s="10">
        <f>IF(AQ509&lt;AQ508,AR508+1,AR508)</f>
        <v>0</v>
      </c>
      <c r="AS509" s="10"/>
      <c r="AT509" s="152"/>
      <c r="AU509" t="s">
        <v>1812</v>
      </c>
    </row>
    <row r="510" spans="1:47" ht="15" customHeight="1">
      <c r="A510" s="18" t="s">
        <v>24</v>
      </c>
      <c r="B510" s="18" t="s">
        <v>52</v>
      </c>
      <c r="C510" s="18" t="s">
        <v>2146</v>
      </c>
      <c r="D510" s="18"/>
      <c r="E510" s="18"/>
      <c r="F510" s="17"/>
      <c r="G510" s="23"/>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7"/>
      <c r="AG510" s="7"/>
      <c r="AH510" s="7"/>
      <c r="AI510" s="7"/>
      <c r="AJ510" s="7"/>
      <c r="AK510" s="7"/>
      <c r="AL510" s="8"/>
      <c r="AM510" s="8"/>
      <c r="AN510" s="7"/>
      <c r="AO510" s="7"/>
      <c r="AP510" s="7"/>
      <c r="AQ510" s="7"/>
      <c r="AR510" s="7"/>
      <c r="AS510" s="7"/>
      <c r="AT510" s="152"/>
      <c r="AU510" s="80" t="s">
        <v>1038</v>
      </c>
    </row>
    <row r="511" spans="1:47" ht="15" customHeight="1">
      <c r="A511" s="28" t="s">
        <v>39</v>
      </c>
      <c r="B511" s="28" t="s">
        <v>183</v>
      </c>
      <c r="C511" s="28" t="s">
        <v>1250</v>
      </c>
      <c r="D511" s="28"/>
      <c r="E511" s="28"/>
      <c r="F511" s="81">
        <v>0.06</v>
      </c>
      <c r="G511" s="23" t="s">
        <v>458</v>
      </c>
      <c r="H511" s="6" t="s">
        <v>445</v>
      </c>
      <c r="I511" s="6" t="s">
        <v>613</v>
      </c>
      <c r="J511" s="6"/>
      <c r="K511" s="6"/>
      <c r="L511" s="6"/>
      <c r="M511" s="6"/>
      <c r="N511" s="6"/>
      <c r="O511" s="6"/>
      <c r="P511" s="6"/>
      <c r="Q511" s="6"/>
      <c r="R511" s="6"/>
      <c r="S511" s="6"/>
      <c r="T511" s="6"/>
      <c r="U511" s="6"/>
      <c r="V511" s="6"/>
      <c r="W511" s="6"/>
      <c r="X511" s="6"/>
      <c r="Y511" s="6"/>
      <c r="Z511" s="6"/>
      <c r="AA511" s="6"/>
      <c r="AB511" s="6"/>
      <c r="AC511" s="6"/>
      <c r="AD511" s="6"/>
      <c r="AE511" s="6"/>
      <c r="AF511" s="7">
        <v>1</v>
      </c>
      <c r="AG511" s="7">
        <f t="shared" ref="AG511:AH511" si="601">IF(H511="US",1,0)</f>
        <v>0</v>
      </c>
      <c r="AH511" s="7">
        <f t="shared" si="601"/>
        <v>0</v>
      </c>
      <c r="AI511" s="7">
        <f t="shared" ref="AI511:AI512" si="602">IF(G511="US",1,0)</f>
        <v>0</v>
      </c>
      <c r="AJ511" s="7" t="str">
        <f t="shared" ref="AJ511:AJ512" si="603">IF(AF511=0,"0",IF(AF511=0.5,"3","6"))</f>
        <v>6</v>
      </c>
      <c r="AK511" s="7" t="str">
        <f t="shared" ref="AK511:AK512" si="604">IF(AI511=1,"6","0")</f>
        <v>0</v>
      </c>
      <c r="AL511" s="7">
        <v>3</v>
      </c>
      <c r="AM511" s="7" t="str">
        <f t="shared" ref="AM511:AM512" si="605">IF(AH511=1,"7","0")</f>
        <v>0</v>
      </c>
      <c r="AN511" s="7" t="str">
        <f t="shared" ref="AN511:AN512" si="606">IF(AI511=1,"11","0")</f>
        <v>0</v>
      </c>
      <c r="AO511" s="7" t="str">
        <f t="shared" ref="AO511:AO512" si="607">IF(AG511=1,"14","0")</f>
        <v>0</v>
      </c>
      <c r="AP511" s="7">
        <f t="shared" ref="AP511:AP512" si="608">(0.5*F511)*100</f>
        <v>3</v>
      </c>
      <c r="AQ511" s="7">
        <f t="shared" ref="AQ511:AQ512" si="609">SUM(AJ511+AK511+AL511+AM511+AN511+AO511+AP511)</f>
        <v>12</v>
      </c>
      <c r="AR511" s="10">
        <f t="shared" ref="AR511:AR512" si="610">IF(AQ511&lt;AQ510,AR510+1,AR510)</f>
        <v>0</v>
      </c>
      <c r="AS511" s="10"/>
      <c r="AT511" s="152"/>
      <c r="AU511" s="82" t="s">
        <v>1757</v>
      </c>
    </row>
    <row r="512" spans="1:47" ht="15" customHeight="1">
      <c r="A512" s="18" t="s">
        <v>39</v>
      </c>
      <c r="B512" s="18" t="s">
        <v>183</v>
      </c>
      <c r="C512" s="18" t="s">
        <v>184</v>
      </c>
      <c r="D512" s="18"/>
      <c r="E512" s="18"/>
      <c r="F512" s="17">
        <v>0.54</v>
      </c>
      <c r="G512" s="23" t="s">
        <v>525</v>
      </c>
      <c r="H512" s="6" t="s">
        <v>444</v>
      </c>
      <c r="I512" s="6" t="s">
        <v>525</v>
      </c>
      <c r="J512" s="6"/>
      <c r="K512" s="6"/>
      <c r="L512" s="6"/>
      <c r="M512" s="6"/>
      <c r="N512" s="6"/>
      <c r="O512" s="6"/>
      <c r="P512" s="6"/>
      <c r="Q512" s="6"/>
      <c r="R512" s="6"/>
      <c r="S512" s="6"/>
      <c r="T512" s="6"/>
      <c r="U512" s="6"/>
      <c r="V512" s="6"/>
      <c r="W512" s="6"/>
      <c r="X512" s="6"/>
      <c r="Y512" s="6"/>
      <c r="Z512" s="6"/>
      <c r="AA512" s="6"/>
      <c r="AB512" s="6"/>
      <c r="AC512" s="6"/>
      <c r="AD512" s="6"/>
      <c r="AE512" s="6"/>
      <c r="AF512" s="7">
        <v>1</v>
      </c>
      <c r="AG512" s="7">
        <f t="shared" ref="AG512:AH512" si="611">IF(H512="US",1,0)</f>
        <v>0</v>
      </c>
      <c r="AH512" s="7">
        <f t="shared" si="611"/>
        <v>1</v>
      </c>
      <c r="AI512" s="7">
        <f t="shared" si="602"/>
        <v>1</v>
      </c>
      <c r="AJ512" s="7" t="str">
        <f t="shared" si="603"/>
        <v>6</v>
      </c>
      <c r="AK512" s="7" t="str">
        <f t="shared" si="604"/>
        <v>6</v>
      </c>
      <c r="AL512" s="7" t="str">
        <f>IF(AF512=0,"1",IF(AF512=0.5,"3","6"))</f>
        <v>6</v>
      </c>
      <c r="AM512" s="7" t="str">
        <f t="shared" si="605"/>
        <v>7</v>
      </c>
      <c r="AN512" s="7" t="str">
        <f t="shared" si="606"/>
        <v>11</v>
      </c>
      <c r="AO512" s="7" t="str">
        <f t="shared" si="607"/>
        <v>0</v>
      </c>
      <c r="AP512" s="7">
        <f t="shared" si="608"/>
        <v>27</v>
      </c>
      <c r="AQ512" s="7">
        <f t="shared" si="609"/>
        <v>63</v>
      </c>
      <c r="AR512" s="10">
        <f t="shared" si="610"/>
        <v>0</v>
      </c>
      <c r="AS512" s="10"/>
      <c r="AT512" s="152"/>
      <c r="AU512" s="80" t="s">
        <v>1038</v>
      </c>
    </row>
    <row r="513" spans="1:47" ht="15" customHeight="1">
      <c r="A513" s="18" t="s">
        <v>39</v>
      </c>
      <c r="B513" s="18" t="s">
        <v>183</v>
      </c>
      <c r="C513" s="18" t="s">
        <v>619</v>
      </c>
      <c r="D513" s="18"/>
      <c r="E513" s="18"/>
      <c r="F513" s="17"/>
      <c r="G513" s="23"/>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7"/>
      <c r="AG513" s="7"/>
      <c r="AH513" s="7"/>
      <c r="AI513" s="7"/>
      <c r="AJ513" s="7"/>
      <c r="AK513" s="7"/>
      <c r="AL513" s="8"/>
      <c r="AM513" s="8"/>
      <c r="AN513" s="7"/>
      <c r="AO513" s="7"/>
      <c r="AP513" s="7"/>
      <c r="AQ513" s="7"/>
      <c r="AR513" s="7"/>
      <c r="AS513" s="7"/>
      <c r="AT513" s="152"/>
      <c r="AU513" s="80" t="s">
        <v>1038</v>
      </c>
    </row>
    <row r="514" spans="1:47" ht="15" customHeight="1">
      <c r="A514" s="18" t="s">
        <v>39</v>
      </c>
      <c r="B514" s="18" t="s">
        <v>183</v>
      </c>
      <c r="C514" s="18" t="s">
        <v>2147</v>
      </c>
      <c r="D514" s="18"/>
      <c r="E514" s="18"/>
      <c r="F514" s="17">
        <v>0.04</v>
      </c>
      <c r="G514" s="23" t="s">
        <v>613</v>
      </c>
      <c r="H514" s="6" t="s">
        <v>613</v>
      </c>
      <c r="I514" s="6" t="s">
        <v>613</v>
      </c>
      <c r="J514" s="6"/>
      <c r="K514" s="6"/>
      <c r="L514" s="6"/>
      <c r="M514" s="6"/>
      <c r="N514" s="6"/>
      <c r="O514" s="6"/>
      <c r="P514" s="6"/>
      <c r="Q514" s="6"/>
      <c r="R514" s="6"/>
      <c r="S514" s="6"/>
      <c r="T514" s="6"/>
      <c r="U514" s="6"/>
      <c r="V514" s="6"/>
      <c r="W514" s="6"/>
      <c r="X514" s="6"/>
      <c r="Y514" s="6"/>
      <c r="Z514" s="6"/>
      <c r="AA514" s="6"/>
      <c r="AB514" s="6"/>
      <c r="AC514" s="6"/>
      <c r="AD514" s="6"/>
      <c r="AE514" s="6"/>
      <c r="AF514" s="7">
        <v>1</v>
      </c>
      <c r="AG514" s="7">
        <f t="shared" ref="AG514:AH514" si="612">IF(H514="US",1,0)</f>
        <v>0</v>
      </c>
      <c r="AH514" s="7">
        <f t="shared" si="612"/>
        <v>0</v>
      </c>
      <c r="AI514" s="7">
        <f>IF(G514="US",1,0)</f>
        <v>0</v>
      </c>
      <c r="AJ514" s="7" t="str">
        <f>IF(AF514=0,"0",IF(AF514=0.5,"3","6"))</f>
        <v>6</v>
      </c>
      <c r="AK514" s="7" t="str">
        <f>IF(AI514=1,"6","0")</f>
        <v>0</v>
      </c>
      <c r="AL514" s="7">
        <v>3</v>
      </c>
      <c r="AM514" s="7" t="str">
        <f>IF(AH514=1,"7","0")</f>
        <v>0</v>
      </c>
      <c r="AN514" s="7" t="str">
        <f>IF(AI514=1,"11","0")</f>
        <v>0</v>
      </c>
      <c r="AO514" s="7" t="str">
        <f>IF(AG514=1,"14","0")</f>
        <v>0</v>
      </c>
      <c r="AP514" s="7">
        <f>(0.5*F514)*100</f>
        <v>2</v>
      </c>
      <c r="AQ514" s="7">
        <f>SUM(AJ514+AK514+AL514+AM514+AN514+AO514+AP514)</f>
        <v>11</v>
      </c>
      <c r="AR514" s="10" t="e">
        <f>IF(AQ514&lt;#REF!,#REF!+1,#REF!)</f>
        <v>#REF!</v>
      </c>
      <c r="AS514" s="10"/>
      <c r="AT514" s="152"/>
      <c r="AU514" s="80" t="s">
        <v>1038</v>
      </c>
    </row>
    <row r="515" spans="1:47" ht="15" customHeight="1">
      <c r="A515" s="18" t="s">
        <v>39</v>
      </c>
      <c r="B515" s="18" t="s">
        <v>183</v>
      </c>
      <c r="C515" s="18" t="s">
        <v>612</v>
      </c>
      <c r="D515" s="18"/>
      <c r="E515" s="18"/>
      <c r="F515" s="17"/>
      <c r="G515" s="23"/>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7"/>
      <c r="AG515" s="7"/>
      <c r="AH515" s="7"/>
      <c r="AI515" s="7"/>
      <c r="AJ515" s="7"/>
      <c r="AK515" s="7"/>
      <c r="AL515" s="8"/>
      <c r="AM515" s="8"/>
      <c r="AN515" s="7"/>
      <c r="AO515" s="7"/>
      <c r="AP515" s="7"/>
      <c r="AQ515" s="7"/>
      <c r="AR515" s="7"/>
      <c r="AS515" s="7"/>
      <c r="AT515" s="152"/>
      <c r="AU515" s="80" t="s">
        <v>1038</v>
      </c>
    </row>
    <row r="516" spans="1:47" ht="15" customHeight="1">
      <c r="A516" s="18" t="s">
        <v>39</v>
      </c>
      <c r="B516" s="18" t="s">
        <v>183</v>
      </c>
      <c r="C516" s="18" t="s">
        <v>2148</v>
      </c>
      <c r="D516" s="18"/>
      <c r="E516" s="18"/>
      <c r="F516" s="17"/>
      <c r="G516" s="23"/>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7"/>
      <c r="AG516" s="7"/>
      <c r="AH516" s="7"/>
      <c r="AI516" s="7"/>
      <c r="AJ516" s="7"/>
      <c r="AK516" s="7"/>
      <c r="AL516" s="8"/>
      <c r="AM516" s="8"/>
      <c r="AN516" s="7"/>
      <c r="AO516" s="7"/>
      <c r="AP516" s="7"/>
      <c r="AQ516" s="7"/>
      <c r="AR516" s="7"/>
      <c r="AS516" s="7"/>
      <c r="AT516" s="152"/>
      <c r="AU516" s="80" t="s">
        <v>1038</v>
      </c>
    </row>
    <row r="517" spans="1:47" ht="15" customHeight="1">
      <c r="A517" s="18" t="s">
        <v>39</v>
      </c>
      <c r="B517" s="18" t="s">
        <v>183</v>
      </c>
      <c r="C517" s="18" t="s">
        <v>614</v>
      </c>
      <c r="D517" s="18"/>
      <c r="E517" s="18"/>
      <c r="F517" s="17"/>
      <c r="G517" s="23"/>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7"/>
      <c r="AG517" s="7"/>
      <c r="AH517" s="7"/>
      <c r="AI517" s="7"/>
      <c r="AJ517" s="7"/>
      <c r="AK517" s="7"/>
      <c r="AL517" s="8"/>
      <c r="AM517" s="8"/>
      <c r="AN517" s="7"/>
      <c r="AO517" s="7"/>
      <c r="AP517" s="7"/>
      <c r="AQ517" s="7"/>
      <c r="AR517" s="7"/>
      <c r="AS517" s="7"/>
      <c r="AT517" s="152"/>
      <c r="AU517" s="80" t="s">
        <v>1038</v>
      </c>
    </row>
    <row r="518" spans="1:47" ht="15" customHeight="1">
      <c r="A518" s="6" t="s">
        <v>39</v>
      </c>
      <c r="B518" s="6" t="s">
        <v>183</v>
      </c>
      <c r="C518" s="6" t="s">
        <v>2149</v>
      </c>
      <c r="D518" s="6"/>
      <c r="E518" s="6"/>
      <c r="F518" s="9">
        <v>0.12</v>
      </c>
      <c r="G518" s="23" t="s">
        <v>1252</v>
      </c>
      <c r="H518" s="6" t="s">
        <v>525</v>
      </c>
      <c r="I518" s="6" t="s">
        <v>1252</v>
      </c>
      <c r="J518" s="6"/>
      <c r="K518" s="6"/>
      <c r="L518" s="6"/>
      <c r="M518" s="6"/>
      <c r="N518" s="6"/>
      <c r="O518" s="6"/>
      <c r="P518" s="6"/>
      <c r="Q518" s="6"/>
      <c r="R518" s="6"/>
      <c r="S518" s="6"/>
      <c r="T518" s="6"/>
      <c r="U518" s="6"/>
      <c r="V518" s="6"/>
      <c r="W518" s="6"/>
      <c r="X518" s="6"/>
      <c r="Y518" s="6"/>
      <c r="Z518" s="6"/>
      <c r="AA518" s="6"/>
      <c r="AB518" s="6"/>
      <c r="AC518" s="6"/>
      <c r="AD518" s="6"/>
      <c r="AE518" s="6"/>
      <c r="AF518" s="7">
        <v>1</v>
      </c>
      <c r="AG518" s="7">
        <f t="shared" ref="AG518:AH518" si="613">IF(H518="US",1,0)</f>
        <v>1</v>
      </c>
      <c r="AH518" s="7">
        <f t="shared" si="613"/>
        <v>0</v>
      </c>
      <c r="AI518" s="7">
        <f t="shared" ref="AI518:AI520" si="614">IF(G518="US",1,0)</f>
        <v>0</v>
      </c>
      <c r="AJ518" s="7" t="str">
        <f t="shared" ref="AJ518:AJ520" si="615">IF(AF518=0,"0",IF(AF518=0.5,"3","6"))</f>
        <v>6</v>
      </c>
      <c r="AK518" s="7" t="str">
        <f t="shared" ref="AK518:AK520" si="616">IF(AI518=1,"6","0")</f>
        <v>0</v>
      </c>
      <c r="AL518" s="7">
        <v>3</v>
      </c>
      <c r="AM518" s="7" t="str">
        <f t="shared" ref="AM518:AM520" si="617">IF(AH518=1,"7","0")</f>
        <v>0</v>
      </c>
      <c r="AN518" s="7" t="str">
        <f t="shared" ref="AN518:AN520" si="618">IF(AI518=1,"11","0")</f>
        <v>0</v>
      </c>
      <c r="AO518" s="7" t="str">
        <f t="shared" ref="AO518:AO520" si="619">IF(AG518=1,"14","0")</f>
        <v>14</v>
      </c>
      <c r="AP518" s="7">
        <f t="shared" ref="AP518:AP520" si="620">(0.5*F518)*100</f>
        <v>6</v>
      </c>
      <c r="AQ518" s="7">
        <f t="shared" ref="AQ518:AQ520" si="621">SUM(AJ518+AK518+AL518+AM518+AN518+AO518+AP518)</f>
        <v>29</v>
      </c>
      <c r="AR518" s="10">
        <f t="shared" ref="AR518:AR520" si="622">IF(AQ518&lt;AQ517,AR517+1,AR517)</f>
        <v>0</v>
      </c>
      <c r="AS518" s="10"/>
      <c r="AT518" s="152"/>
      <c r="AU518" t="s">
        <v>1813</v>
      </c>
    </row>
    <row r="519" spans="1:47" ht="15" customHeight="1">
      <c r="A519" s="6" t="s">
        <v>39</v>
      </c>
      <c r="B519" s="6" t="s">
        <v>183</v>
      </c>
      <c r="C519" s="6" t="s">
        <v>2150</v>
      </c>
      <c r="D519" s="6"/>
      <c r="E519" s="6"/>
      <c r="F519" s="9">
        <v>0.02</v>
      </c>
      <c r="G519" s="23" t="s">
        <v>1252</v>
      </c>
      <c r="H519" s="6" t="s">
        <v>1252</v>
      </c>
      <c r="I519" s="6" t="s">
        <v>1252</v>
      </c>
      <c r="J519" s="6"/>
      <c r="K519" s="6"/>
      <c r="L519" s="6"/>
      <c r="M519" s="6"/>
      <c r="N519" s="6"/>
      <c r="O519" s="6"/>
      <c r="P519" s="6"/>
      <c r="Q519" s="6"/>
      <c r="R519" s="6"/>
      <c r="S519" s="6"/>
      <c r="T519" s="6"/>
      <c r="U519" s="6"/>
      <c r="V519" s="6"/>
      <c r="W519" s="6"/>
      <c r="X519" s="6"/>
      <c r="Y519" s="6"/>
      <c r="Z519" s="6"/>
      <c r="AA519" s="6"/>
      <c r="AB519" s="6"/>
      <c r="AC519" s="6"/>
      <c r="AD519" s="6"/>
      <c r="AE519" s="6"/>
      <c r="AF519" s="7">
        <v>1</v>
      </c>
      <c r="AG519" s="7">
        <f t="shared" ref="AG519:AH519" si="623">IF(H519="US",1,0)</f>
        <v>0</v>
      </c>
      <c r="AH519" s="7">
        <f t="shared" si="623"/>
        <v>0</v>
      </c>
      <c r="AI519" s="7">
        <f t="shared" si="614"/>
        <v>0</v>
      </c>
      <c r="AJ519" s="7" t="str">
        <f t="shared" si="615"/>
        <v>6</v>
      </c>
      <c r="AK519" s="7" t="str">
        <f t="shared" si="616"/>
        <v>0</v>
      </c>
      <c r="AL519" s="7" t="str">
        <f t="shared" ref="AL519:AL520" si="624">IF(AF519=0,"1",IF(AF519=0.5,"3","6"))</f>
        <v>6</v>
      </c>
      <c r="AM519" s="7" t="str">
        <f t="shared" si="617"/>
        <v>0</v>
      </c>
      <c r="AN519" s="7" t="str">
        <f t="shared" si="618"/>
        <v>0</v>
      </c>
      <c r="AO519" s="7" t="str">
        <f t="shared" si="619"/>
        <v>0</v>
      </c>
      <c r="AP519" s="7">
        <f t="shared" si="620"/>
        <v>1</v>
      </c>
      <c r="AQ519" s="7">
        <f t="shared" si="621"/>
        <v>13</v>
      </c>
      <c r="AR519" s="10">
        <f t="shared" si="622"/>
        <v>1</v>
      </c>
      <c r="AS519" s="10"/>
      <c r="AT519" s="152"/>
      <c r="AU519" t="s">
        <v>1813</v>
      </c>
    </row>
    <row r="520" spans="1:47" ht="15" customHeight="1">
      <c r="A520" s="28" t="s">
        <v>39</v>
      </c>
      <c r="B520" s="28" t="s">
        <v>183</v>
      </c>
      <c r="C520" s="28" t="s">
        <v>1253</v>
      </c>
      <c r="D520" s="28"/>
      <c r="E520" s="28"/>
      <c r="F520" s="81">
        <v>0.49</v>
      </c>
      <c r="G520" s="23" t="s">
        <v>525</v>
      </c>
      <c r="H520" s="6" t="s">
        <v>525</v>
      </c>
      <c r="I520" s="6" t="s">
        <v>525</v>
      </c>
      <c r="J520" s="6"/>
      <c r="K520" s="6"/>
      <c r="L520" s="6"/>
      <c r="M520" s="6"/>
      <c r="N520" s="6"/>
      <c r="O520" s="6"/>
      <c r="P520" s="6"/>
      <c r="Q520" s="6"/>
      <c r="R520" s="6"/>
      <c r="S520" s="6"/>
      <c r="T520" s="6"/>
      <c r="U520" s="6"/>
      <c r="V520" s="6"/>
      <c r="W520" s="6"/>
      <c r="X520" s="6"/>
      <c r="Y520" s="6"/>
      <c r="Z520" s="6"/>
      <c r="AA520" s="6"/>
      <c r="AB520" s="6"/>
      <c r="AC520" s="6"/>
      <c r="AD520" s="6"/>
      <c r="AE520" s="6"/>
      <c r="AF520" s="7">
        <v>1</v>
      </c>
      <c r="AG520" s="7">
        <f t="shared" ref="AG520:AH520" si="625">IF(H520="US",1,0)</f>
        <v>1</v>
      </c>
      <c r="AH520" s="7">
        <f t="shared" si="625"/>
        <v>1</v>
      </c>
      <c r="AI520" s="7">
        <f t="shared" si="614"/>
        <v>1</v>
      </c>
      <c r="AJ520" s="7" t="str">
        <f t="shared" si="615"/>
        <v>6</v>
      </c>
      <c r="AK520" s="7" t="str">
        <f t="shared" si="616"/>
        <v>6</v>
      </c>
      <c r="AL520" s="7" t="str">
        <f t="shared" si="624"/>
        <v>6</v>
      </c>
      <c r="AM520" s="7" t="str">
        <f t="shared" si="617"/>
        <v>7</v>
      </c>
      <c r="AN520" s="7" t="str">
        <f t="shared" si="618"/>
        <v>11</v>
      </c>
      <c r="AO520" s="7" t="str">
        <f t="shared" si="619"/>
        <v>14</v>
      </c>
      <c r="AP520" s="7">
        <f t="shared" si="620"/>
        <v>24.5</v>
      </c>
      <c r="AQ520" s="7">
        <f t="shared" si="621"/>
        <v>74.5</v>
      </c>
      <c r="AR520" s="10">
        <f t="shared" si="622"/>
        <v>1</v>
      </c>
      <c r="AS520" s="10"/>
      <c r="AT520" s="152"/>
      <c r="AU520" s="82" t="s">
        <v>1757</v>
      </c>
    </row>
    <row r="521" spans="1:47" ht="15" customHeight="1">
      <c r="A521" s="18" t="s">
        <v>39</v>
      </c>
      <c r="B521" s="18" t="s">
        <v>183</v>
      </c>
      <c r="C521" s="18" t="s">
        <v>2151</v>
      </c>
      <c r="D521" s="18"/>
      <c r="E521" s="18"/>
      <c r="F521" s="17"/>
      <c r="G521" s="23"/>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7"/>
      <c r="AG521" s="7"/>
      <c r="AH521" s="7"/>
      <c r="AI521" s="7"/>
      <c r="AJ521" s="7"/>
      <c r="AK521" s="7"/>
      <c r="AL521" s="8"/>
      <c r="AM521" s="8"/>
      <c r="AN521" s="7"/>
      <c r="AO521" s="7"/>
      <c r="AP521" s="7"/>
      <c r="AQ521" s="7"/>
      <c r="AR521" s="7"/>
      <c r="AS521" s="7"/>
      <c r="AT521" s="152"/>
      <c r="AU521" s="80" t="s">
        <v>1038</v>
      </c>
    </row>
    <row r="522" spans="1:47" ht="15" customHeight="1">
      <c r="A522" s="6" t="s">
        <v>39</v>
      </c>
      <c r="B522" s="6" t="s">
        <v>183</v>
      </c>
      <c r="C522" s="6" t="s">
        <v>2152</v>
      </c>
      <c r="D522" s="6"/>
      <c r="E522" s="6"/>
      <c r="F522" s="9">
        <v>0.26</v>
      </c>
      <c r="G522" s="23" t="s">
        <v>446</v>
      </c>
      <c r="H522" s="6" t="s">
        <v>525</v>
      </c>
      <c r="I522" s="6" t="s">
        <v>444</v>
      </c>
      <c r="J522" s="6"/>
      <c r="K522" s="6"/>
      <c r="L522" s="6"/>
      <c r="M522" s="6"/>
      <c r="N522" s="6"/>
      <c r="O522" s="6"/>
      <c r="P522" s="6"/>
      <c r="Q522" s="6"/>
      <c r="R522" s="6"/>
      <c r="S522" s="6"/>
      <c r="T522" s="6"/>
      <c r="U522" s="6"/>
      <c r="V522" s="6"/>
      <c r="W522" s="6"/>
      <c r="X522" s="6"/>
      <c r="Y522" s="6"/>
      <c r="Z522" s="6"/>
      <c r="AA522" s="6"/>
      <c r="AB522" s="6"/>
      <c r="AC522" s="6"/>
      <c r="AD522" s="6"/>
      <c r="AE522" s="6"/>
      <c r="AF522" s="7">
        <v>1</v>
      </c>
      <c r="AG522" s="7">
        <f t="shared" ref="AG522:AH522" si="626">IF(H522="US",1,0)</f>
        <v>1</v>
      </c>
      <c r="AH522" s="7">
        <f t="shared" si="626"/>
        <v>0</v>
      </c>
      <c r="AI522" s="7">
        <f>IF(G522="US",1,0)</f>
        <v>0</v>
      </c>
      <c r="AJ522" s="7" t="str">
        <f>IF(AF522=0,"0",IF(AF522=0.5,"3","6"))</f>
        <v>6</v>
      </c>
      <c r="AK522" s="7" t="str">
        <f>IF(AI522=1,"6","0")</f>
        <v>0</v>
      </c>
      <c r="AL522" s="7" t="str">
        <f>IF(AF522=0,"1",IF(AF522=0.5,"3","6"))</f>
        <v>6</v>
      </c>
      <c r="AM522" s="7" t="str">
        <f>IF(AH522=1,"7","0")</f>
        <v>0</v>
      </c>
      <c r="AN522" s="7" t="str">
        <f>IF(AI522=1,"11","0")</f>
        <v>0</v>
      </c>
      <c r="AO522" s="7" t="str">
        <f>IF(AG522=1,"14","0")</f>
        <v>14</v>
      </c>
      <c r="AP522" s="7">
        <f>(0.5*F522)*100</f>
        <v>13</v>
      </c>
      <c r="AQ522" s="7">
        <f>SUM(AJ522+AK522+AL522+AM522+AN522+AO522+AP522)</f>
        <v>39</v>
      </c>
      <c r="AR522" s="10">
        <f>IF(AQ522&lt;AQ521,AR521+1,AR521)</f>
        <v>0</v>
      </c>
      <c r="AS522" s="10"/>
      <c r="AT522" s="152"/>
      <c r="AU522" t="s">
        <v>1813</v>
      </c>
    </row>
    <row r="523" spans="1:47" ht="15" customHeight="1">
      <c r="A523" s="18" t="s">
        <v>39</v>
      </c>
      <c r="B523" s="18" t="s">
        <v>183</v>
      </c>
      <c r="C523" s="18" t="s">
        <v>2153</v>
      </c>
      <c r="D523" s="18"/>
      <c r="E523" s="18"/>
      <c r="F523" s="17"/>
      <c r="G523" s="23"/>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7"/>
      <c r="AG523" s="7"/>
      <c r="AH523" s="7"/>
      <c r="AI523" s="7"/>
      <c r="AJ523" s="7"/>
      <c r="AK523" s="7"/>
      <c r="AL523" s="8"/>
      <c r="AM523" s="8"/>
      <c r="AN523" s="7"/>
      <c r="AO523" s="7"/>
      <c r="AP523" s="7"/>
      <c r="AQ523" s="7"/>
      <c r="AR523" s="7"/>
      <c r="AS523" s="7"/>
      <c r="AT523" s="152"/>
      <c r="AU523" s="80" t="s">
        <v>1038</v>
      </c>
    </row>
    <row r="524" spans="1:47" ht="15" customHeight="1">
      <c r="A524" s="18" t="s">
        <v>39</v>
      </c>
      <c r="B524" s="18" t="s">
        <v>183</v>
      </c>
      <c r="C524" s="18" t="s">
        <v>2154</v>
      </c>
      <c r="D524" s="18"/>
      <c r="E524" s="18"/>
      <c r="F524" s="17"/>
      <c r="G524" s="23"/>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7"/>
      <c r="AG524" s="7"/>
      <c r="AH524" s="7"/>
      <c r="AI524" s="7"/>
      <c r="AJ524" s="7"/>
      <c r="AK524" s="7"/>
      <c r="AL524" s="8"/>
      <c r="AM524" s="8"/>
      <c r="AN524" s="7"/>
      <c r="AO524" s="7"/>
      <c r="AP524" s="7"/>
      <c r="AQ524" s="7"/>
      <c r="AR524" s="7"/>
      <c r="AS524" s="7"/>
      <c r="AT524" s="152"/>
      <c r="AU524" s="80" t="s">
        <v>1038</v>
      </c>
    </row>
    <row r="525" spans="1:47" ht="15" customHeight="1">
      <c r="A525" s="18" t="s">
        <v>39</v>
      </c>
      <c r="B525" s="18" t="s">
        <v>183</v>
      </c>
      <c r="C525" s="18" t="s">
        <v>2154</v>
      </c>
      <c r="D525" s="18" t="s">
        <v>2155</v>
      </c>
      <c r="E525" s="18"/>
      <c r="F525" s="17"/>
      <c r="G525" s="23"/>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7"/>
      <c r="AG525" s="7"/>
      <c r="AH525" s="7"/>
      <c r="AI525" s="7"/>
      <c r="AJ525" s="7"/>
      <c r="AK525" s="7"/>
      <c r="AL525" s="8"/>
      <c r="AM525" s="8"/>
      <c r="AN525" s="7"/>
      <c r="AO525" s="7"/>
      <c r="AP525" s="7"/>
      <c r="AQ525" s="7"/>
      <c r="AR525" s="7"/>
      <c r="AS525" s="7"/>
      <c r="AT525" s="152"/>
      <c r="AU525" s="80" t="s">
        <v>1038</v>
      </c>
    </row>
    <row r="526" spans="1:47" ht="15" customHeight="1">
      <c r="A526" s="18" t="s">
        <v>39</v>
      </c>
      <c r="B526" s="18" t="s">
        <v>183</v>
      </c>
      <c r="C526" s="18" t="s">
        <v>2154</v>
      </c>
      <c r="D526" s="18" t="s">
        <v>2156</v>
      </c>
      <c r="E526" s="18"/>
      <c r="F526" s="17"/>
      <c r="G526" s="23"/>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7"/>
      <c r="AG526" s="7"/>
      <c r="AH526" s="7"/>
      <c r="AI526" s="7"/>
      <c r="AJ526" s="7"/>
      <c r="AK526" s="7"/>
      <c r="AL526" s="8"/>
      <c r="AM526" s="8"/>
      <c r="AN526" s="7"/>
      <c r="AO526" s="7"/>
      <c r="AP526" s="7"/>
      <c r="AQ526" s="7"/>
      <c r="AR526" s="7"/>
      <c r="AS526" s="7"/>
      <c r="AT526" s="152"/>
      <c r="AU526" s="80" t="s">
        <v>1038</v>
      </c>
    </row>
    <row r="527" spans="1:47" ht="15" customHeight="1">
      <c r="A527" s="18" t="s">
        <v>39</v>
      </c>
      <c r="B527" s="18" t="s">
        <v>183</v>
      </c>
      <c r="C527" s="18" t="s">
        <v>2154</v>
      </c>
      <c r="D527" s="18" t="s">
        <v>2157</v>
      </c>
      <c r="E527" s="18"/>
      <c r="F527" s="17"/>
      <c r="G527" s="23"/>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7"/>
      <c r="AG527" s="7"/>
      <c r="AH527" s="7"/>
      <c r="AI527" s="7"/>
      <c r="AJ527" s="7"/>
      <c r="AK527" s="7"/>
      <c r="AL527" s="8"/>
      <c r="AM527" s="8"/>
      <c r="AN527" s="7"/>
      <c r="AO527" s="7"/>
      <c r="AP527" s="7"/>
      <c r="AQ527" s="7"/>
      <c r="AR527" s="7"/>
      <c r="AS527" s="7"/>
      <c r="AT527" s="152"/>
      <c r="AU527" s="80" t="s">
        <v>1038</v>
      </c>
    </row>
    <row r="528" spans="1:47" ht="15" customHeight="1">
      <c r="A528" s="18" t="s">
        <v>39</v>
      </c>
      <c r="B528" s="18" t="s">
        <v>183</v>
      </c>
      <c r="C528" s="18" t="s">
        <v>2158</v>
      </c>
      <c r="D528" s="18"/>
      <c r="E528" s="18"/>
      <c r="F528" s="17"/>
      <c r="G528" s="23"/>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7"/>
      <c r="AG528" s="7"/>
      <c r="AH528" s="7"/>
      <c r="AI528" s="7"/>
      <c r="AJ528" s="7"/>
      <c r="AK528" s="7"/>
      <c r="AL528" s="8"/>
      <c r="AM528" s="8"/>
      <c r="AN528" s="7"/>
      <c r="AO528" s="7"/>
      <c r="AP528" s="7"/>
      <c r="AQ528" s="7"/>
      <c r="AR528" s="7"/>
      <c r="AS528" s="7"/>
      <c r="AT528" s="152"/>
      <c r="AU528" s="80" t="s">
        <v>1038</v>
      </c>
    </row>
    <row r="529" spans="1:47" ht="15" customHeight="1">
      <c r="A529" s="18" t="s">
        <v>39</v>
      </c>
      <c r="B529" s="18" t="s">
        <v>183</v>
      </c>
      <c r="C529" s="18" t="s">
        <v>2158</v>
      </c>
      <c r="D529" s="18" t="s">
        <v>2156</v>
      </c>
      <c r="E529" s="18"/>
      <c r="F529" s="17"/>
      <c r="G529" s="23"/>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7"/>
      <c r="AG529" s="7"/>
      <c r="AH529" s="7"/>
      <c r="AI529" s="7"/>
      <c r="AJ529" s="7"/>
      <c r="AK529" s="7"/>
      <c r="AL529" s="8"/>
      <c r="AM529" s="8"/>
      <c r="AN529" s="7"/>
      <c r="AO529" s="7"/>
      <c r="AP529" s="7"/>
      <c r="AQ529" s="7"/>
      <c r="AR529" s="7"/>
      <c r="AS529" s="7"/>
      <c r="AT529" s="152"/>
      <c r="AU529" s="80" t="s">
        <v>1038</v>
      </c>
    </row>
    <row r="530" spans="1:47" ht="15" customHeight="1">
      <c r="A530" s="18" t="s">
        <v>39</v>
      </c>
      <c r="B530" s="18" t="s">
        <v>183</v>
      </c>
      <c r="C530" s="18" t="s">
        <v>2159</v>
      </c>
      <c r="D530" s="18" t="s">
        <v>2160</v>
      </c>
      <c r="E530" s="18"/>
      <c r="F530" s="17">
        <v>0.26</v>
      </c>
      <c r="G530" s="23" t="s">
        <v>446</v>
      </c>
      <c r="H530" s="6" t="s">
        <v>525</v>
      </c>
      <c r="I530" s="6" t="s">
        <v>444</v>
      </c>
      <c r="J530" s="6"/>
      <c r="K530" s="6"/>
      <c r="L530" s="6"/>
      <c r="M530" s="6"/>
      <c r="N530" s="6"/>
      <c r="O530" s="6"/>
      <c r="P530" s="6"/>
      <c r="Q530" s="6"/>
      <c r="R530" s="6"/>
      <c r="S530" s="6"/>
      <c r="T530" s="6"/>
      <c r="U530" s="6"/>
      <c r="V530" s="6"/>
      <c r="W530" s="6"/>
      <c r="X530" s="6"/>
      <c r="Y530" s="6"/>
      <c r="Z530" s="6"/>
      <c r="AA530" s="6"/>
      <c r="AB530" s="6"/>
      <c r="AC530" s="6"/>
      <c r="AD530" s="6"/>
      <c r="AE530" s="6"/>
      <c r="AF530" s="7">
        <v>1</v>
      </c>
      <c r="AG530" s="7">
        <f t="shared" ref="AG530:AH530" si="627">IF(H530="US",1,0)</f>
        <v>1</v>
      </c>
      <c r="AH530" s="7">
        <f t="shared" si="627"/>
        <v>0</v>
      </c>
      <c r="AI530" s="7">
        <f t="shared" ref="AI530:AI531" si="628">IF(G530="US",1,0)</f>
        <v>0</v>
      </c>
      <c r="AJ530" s="7" t="str">
        <f t="shared" ref="AJ530:AJ531" si="629">IF(AF530=0,"0",IF(AF530=0.5,"3","6"))</f>
        <v>6</v>
      </c>
      <c r="AK530" s="7" t="str">
        <f t="shared" ref="AK530:AK531" si="630">IF(AI530=1,"6","0")</f>
        <v>0</v>
      </c>
      <c r="AL530" s="7">
        <v>3</v>
      </c>
      <c r="AM530" s="7" t="str">
        <f t="shared" ref="AM530:AM531" si="631">IF(AH530=1,"7","0")</f>
        <v>0</v>
      </c>
      <c r="AN530" s="7" t="str">
        <f t="shared" ref="AN530:AN531" si="632">IF(AI530=1,"11","0")</f>
        <v>0</v>
      </c>
      <c r="AO530" s="7" t="str">
        <f t="shared" ref="AO530:AO531" si="633">IF(AG530=1,"14","0")</f>
        <v>14</v>
      </c>
      <c r="AP530" s="7">
        <f t="shared" ref="AP530:AP531" si="634">(0.5*F530)*100</f>
        <v>13</v>
      </c>
      <c r="AQ530" s="7">
        <f t="shared" ref="AQ530:AQ531" si="635">SUM(AJ530+AK530+AL530+AM530+AN530+AO530+AP530)</f>
        <v>36</v>
      </c>
      <c r="AR530" s="10">
        <f>IF(AQ530&lt;AQ528,AR528+1,AR528)</f>
        <v>0</v>
      </c>
      <c r="AS530" s="10"/>
      <c r="AT530" s="152"/>
      <c r="AU530" s="80" t="s">
        <v>1038</v>
      </c>
    </row>
    <row r="531" spans="1:47" ht="15" customHeight="1">
      <c r="A531" s="28" t="s">
        <v>39</v>
      </c>
      <c r="B531" s="28" t="s">
        <v>72</v>
      </c>
      <c r="C531" s="28" t="s">
        <v>1256</v>
      </c>
      <c r="D531" s="28"/>
      <c r="E531" s="28"/>
      <c r="F531" s="81">
        <v>0.59</v>
      </c>
      <c r="G531" s="23" t="s">
        <v>525</v>
      </c>
      <c r="H531" s="6" t="s">
        <v>525</v>
      </c>
      <c r="I531" s="6" t="s">
        <v>525</v>
      </c>
      <c r="J531" s="6"/>
      <c r="K531" s="6"/>
      <c r="L531" s="6"/>
      <c r="M531" s="6"/>
      <c r="N531" s="6"/>
      <c r="O531" s="6"/>
      <c r="P531" s="6"/>
      <c r="Q531" s="6"/>
      <c r="R531" s="6"/>
      <c r="S531" s="6"/>
      <c r="T531" s="6"/>
      <c r="U531" s="6"/>
      <c r="V531" s="6"/>
      <c r="W531" s="6"/>
      <c r="X531" s="6"/>
      <c r="Y531" s="6"/>
      <c r="Z531" s="6"/>
      <c r="AA531" s="6"/>
      <c r="AB531" s="6"/>
      <c r="AC531" s="6"/>
      <c r="AD531" s="6"/>
      <c r="AE531" s="6"/>
      <c r="AF531" s="7">
        <v>1</v>
      </c>
      <c r="AG531" s="7">
        <f t="shared" ref="AG531:AH531" si="636">IF(H531="US",1,0)</f>
        <v>1</v>
      </c>
      <c r="AH531" s="7">
        <f t="shared" si="636"/>
        <v>1</v>
      </c>
      <c r="AI531" s="7">
        <f t="shared" si="628"/>
        <v>1</v>
      </c>
      <c r="AJ531" s="7" t="str">
        <f t="shared" si="629"/>
        <v>6</v>
      </c>
      <c r="AK531" s="7" t="str">
        <f t="shared" si="630"/>
        <v>6</v>
      </c>
      <c r="AL531" s="7" t="str">
        <f>IF(AF531=0,"1",IF(AF531=0.5,"3","6"))</f>
        <v>6</v>
      </c>
      <c r="AM531" s="7" t="str">
        <f t="shared" si="631"/>
        <v>7</v>
      </c>
      <c r="AN531" s="7" t="str">
        <f t="shared" si="632"/>
        <v>11</v>
      </c>
      <c r="AO531" s="7" t="str">
        <f t="shared" si="633"/>
        <v>14</v>
      </c>
      <c r="AP531" s="7">
        <f t="shared" si="634"/>
        <v>29.5</v>
      </c>
      <c r="AQ531" s="7">
        <f t="shared" si="635"/>
        <v>79.5</v>
      </c>
      <c r="AR531" s="10">
        <f>IF(AQ531&lt;AQ530,AR530+1,AR530)</f>
        <v>0</v>
      </c>
      <c r="AS531" s="10"/>
      <c r="AT531" s="152"/>
      <c r="AU531" s="82" t="s">
        <v>1757</v>
      </c>
    </row>
    <row r="532" spans="1:47" ht="15" customHeight="1">
      <c r="A532" s="18" t="s">
        <v>39</v>
      </c>
      <c r="B532" s="18" t="s">
        <v>72</v>
      </c>
      <c r="C532" s="18" t="s">
        <v>83</v>
      </c>
      <c r="D532" s="18" t="s">
        <v>2161</v>
      </c>
      <c r="E532" s="18"/>
      <c r="F532" s="17"/>
      <c r="G532" s="23"/>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7"/>
      <c r="AG532" s="7"/>
      <c r="AH532" s="7"/>
      <c r="AI532" s="7"/>
      <c r="AJ532" s="7"/>
      <c r="AK532" s="7"/>
      <c r="AL532" s="8"/>
      <c r="AM532" s="8"/>
      <c r="AN532" s="7"/>
      <c r="AO532" s="7"/>
      <c r="AP532" s="7"/>
      <c r="AQ532" s="7"/>
      <c r="AR532" s="7"/>
      <c r="AS532" s="7"/>
      <c r="AT532" s="152"/>
      <c r="AU532" s="80" t="s">
        <v>1038</v>
      </c>
    </row>
    <row r="533" spans="1:47" ht="15" customHeight="1">
      <c r="A533" s="18" t="s">
        <v>39</v>
      </c>
      <c r="B533" s="18" t="s">
        <v>72</v>
      </c>
      <c r="C533" s="18" t="s">
        <v>83</v>
      </c>
      <c r="D533" s="18" t="s">
        <v>2162</v>
      </c>
      <c r="E533" s="18"/>
      <c r="F533" s="17"/>
      <c r="G533" s="23"/>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7"/>
      <c r="AG533" s="7"/>
      <c r="AH533" s="7"/>
      <c r="AI533" s="7"/>
      <c r="AJ533" s="7"/>
      <c r="AK533" s="7"/>
      <c r="AL533" s="8"/>
      <c r="AM533" s="8"/>
      <c r="AN533" s="7"/>
      <c r="AO533" s="7"/>
      <c r="AP533" s="7"/>
      <c r="AQ533" s="7"/>
      <c r="AR533" s="7"/>
      <c r="AS533" s="7"/>
      <c r="AT533" s="152"/>
      <c r="AU533" s="80" t="s">
        <v>1038</v>
      </c>
    </row>
    <row r="534" spans="1:47" ht="15" customHeight="1">
      <c r="A534" s="18" t="s">
        <v>39</v>
      </c>
      <c r="B534" s="18" t="s">
        <v>72</v>
      </c>
      <c r="C534" s="18" t="s">
        <v>83</v>
      </c>
      <c r="D534" s="18" t="s">
        <v>1953</v>
      </c>
      <c r="E534" s="18"/>
      <c r="F534" s="17"/>
      <c r="G534" s="23"/>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7"/>
      <c r="AG534" s="7"/>
      <c r="AH534" s="7"/>
      <c r="AI534" s="7"/>
      <c r="AJ534" s="7"/>
      <c r="AK534" s="7"/>
      <c r="AL534" s="8"/>
      <c r="AM534" s="8"/>
      <c r="AN534" s="7"/>
      <c r="AO534" s="7"/>
      <c r="AP534" s="7"/>
      <c r="AQ534" s="7"/>
      <c r="AR534" s="7"/>
      <c r="AS534" s="7"/>
      <c r="AT534" s="152"/>
      <c r="AU534" s="80" t="s">
        <v>1038</v>
      </c>
    </row>
    <row r="535" spans="1:47" ht="15" customHeight="1">
      <c r="A535" s="18" t="s">
        <v>39</v>
      </c>
      <c r="B535" s="18" t="s">
        <v>72</v>
      </c>
      <c r="C535" s="18" t="s">
        <v>628</v>
      </c>
      <c r="D535" s="18"/>
      <c r="E535" s="18"/>
      <c r="F535" s="17"/>
      <c r="G535" s="23"/>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7"/>
      <c r="AG535" s="7"/>
      <c r="AH535" s="7"/>
      <c r="AI535" s="7"/>
      <c r="AJ535" s="7"/>
      <c r="AK535" s="7"/>
      <c r="AL535" s="8"/>
      <c r="AM535" s="8"/>
      <c r="AN535" s="7"/>
      <c r="AO535" s="7"/>
      <c r="AP535" s="7"/>
      <c r="AQ535" s="7"/>
      <c r="AR535" s="7"/>
      <c r="AS535" s="7"/>
      <c r="AT535" s="152"/>
      <c r="AU535" s="80" t="s">
        <v>1038</v>
      </c>
    </row>
    <row r="536" spans="1:47" ht="15" customHeight="1">
      <c r="A536" s="18" t="s">
        <v>39</v>
      </c>
      <c r="B536" s="18" t="s">
        <v>72</v>
      </c>
      <c r="C536" s="18" t="s">
        <v>82</v>
      </c>
      <c r="D536" s="18" t="s">
        <v>2161</v>
      </c>
      <c r="E536" s="18"/>
      <c r="F536" s="17"/>
      <c r="G536" s="23"/>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7"/>
      <c r="AG536" s="7"/>
      <c r="AH536" s="7"/>
      <c r="AI536" s="7"/>
      <c r="AJ536" s="7"/>
      <c r="AK536" s="7"/>
      <c r="AL536" s="8"/>
      <c r="AM536" s="8"/>
      <c r="AN536" s="7"/>
      <c r="AO536" s="7"/>
      <c r="AP536" s="7"/>
      <c r="AQ536" s="7"/>
      <c r="AR536" s="7"/>
      <c r="AS536" s="7"/>
      <c r="AT536" s="152"/>
      <c r="AU536" s="80" t="s">
        <v>1038</v>
      </c>
    </row>
    <row r="537" spans="1:47" ht="15" customHeight="1">
      <c r="A537" s="18" t="s">
        <v>39</v>
      </c>
      <c r="B537" s="18" t="s">
        <v>72</v>
      </c>
      <c r="C537" s="18" t="s">
        <v>82</v>
      </c>
      <c r="D537" s="18" t="s">
        <v>2162</v>
      </c>
      <c r="E537" s="18"/>
      <c r="F537" s="17"/>
      <c r="G537" s="23"/>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7"/>
      <c r="AG537" s="7"/>
      <c r="AH537" s="7"/>
      <c r="AI537" s="7"/>
      <c r="AJ537" s="7"/>
      <c r="AK537" s="7"/>
      <c r="AL537" s="8"/>
      <c r="AM537" s="8"/>
      <c r="AN537" s="7"/>
      <c r="AO537" s="7"/>
      <c r="AP537" s="7"/>
      <c r="AQ537" s="7"/>
      <c r="AR537" s="7"/>
      <c r="AS537" s="7"/>
      <c r="AT537" s="152"/>
      <c r="AU537" s="80" t="s">
        <v>1038</v>
      </c>
    </row>
    <row r="538" spans="1:47" ht="15" customHeight="1">
      <c r="A538" s="18" t="s">
        <v>39</v>
      </c>
      <c r="B538" s="18" t="s">
        <v>72</v>
      </c>
      <c r="C538" s="18" t="s">
        <v>82</v>
      </c>
      <c r="D538" s="18" t="s">
        <v>1953</v>
      </c>
      <c r="E538" s="18"/>
      <c r="F538" s="17"/>
      <c r="G538" s="23"/>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7"/>
      <c r="AG538" s="7"/>
      <c r="AH538" s="7"/>
      <c r="AI538" s="7"/>
      <c r="AJ538" s="7"/>
      <c r="AK538" s="7"/>
      <c r="AL538" s="8"/>
      <c r="AM538" s="8"/>
      <c r="AN538" s="7"/>
      <c r="AO538" s="7"/>
      <c r="AP538" s="7"/>
      <c r="AQ538" s="7"/>
      <c r="AR538" s="7"/>
      <c r="AS538" s="7"/>
      <c r="AT538" s="152"/>
      <c r="AU538" s="80" t="s">
        <v>1038</v>
      </c>
    </row>
    <row r="539" spans="1:47" ht="15" customHeight="1">
      <c r="A539" s="18" t="s">
        <v>39</v>
      </c>
      <c r="B539" s="18" t="s">
        <v>72</v>
      </c>
      <c r="C539" s="18" t="s">
        <v>627</v>
      </c>
      <c r="D539" s="18"/>
      <c r="E539" s="18"/>
      <c r="F539" s="17"/>
      <c r="G539" s="23"/>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7"/>
      <c r="AG539" s="7"/>
      <c r="AH539" s="7"/>
      <c r="AI539" s="7"/>
      <c r="AJ539" s="7"/>
      <c r="AK539" s="7"/>
      <c r="AL539" s="8"/>
      <c r="AM539" s="8"/>
      <c r="AN539" s="7"/>
      <c r="AO539" s="7"/>
      <c r="AP539" s="7"/>
      <c r="AQ539" s="7"/>
      <c r="AR539" s="7"/>
      <c r="AS539" s="7"/>
      <c r="AT539" s="152"/>
      <c r="AU539" s="80" t="s">
        <v>1038</v>
      </c>
    </row>
    <row r="540" spans="1:47" ht="15" customHeight="1">
      <c r="A540" s="6" t="s">
        <v>39</v>
      </c>
      <c r="B540" s="6" t="s">
        <v>72</v>
      </c>
      <c r="C540" s="6" t="s">
        <v>1258</v>
      </c>
      <c r="D540" s="6"/>
      <c r="E540" s="6"/>
      <c r="F540" s="9">
        <v>0.38</v>
      </c>
      <c r="G540" s="23" t="s">
        <v>525</v>
      </c>
      <c r="H540" s="6" t="s">
        <v>525</v>
      </c>
      <c r="I540" s="6" t="s">
        <v>525</v>
      </c>
      <c r="J540" s="6"/>
      <c r="K540" s="6"/>
      <c r="L540" s="6"/>
      <c r="M540" s="6"/>
      <c r="N540" s="6"/>
      <c r="O540" s="6"/>
      <c r="P540" s="6"/>
      <c r="Q540" s="6"/>
      <c r="R540" s="6"/>
      <c r="S540" s="6"/>
      <c r="T540" s="6"/>
      <c r="U540" s="6"/>
      <c r="V540" s="6"/>
      <c r="W540" s="6"/>
      <c r="X540" s="6"/>
      <c r="Y540" s="6"/>
      <c r="Z540" s="6"/>
      <c r="AA540" s="6"/>
      <c r="AB540" s="6"/>
      <c r="AC540" s="6"/>
      <c r="AD540" s="6"/>
      <c r="AE540" s="6"/>
      <c r="AF540" s="7">
        <v>1</v>
      </c>
      <c r="AG540" s="7">
        <f t="shared" ref="AG540:AH540" si="637">IF(H540="US",1,0)</f>
        <v>1</v>
      </c>
      <c r="AH540" s="7">
        <f t="shared" si="637"/>
        <v>1</v>
      </c>
      <c r="AI540" s="7">
        <f>IF(G540="US",1,0)</f>
        <v>1</v>
      </c>
      <c r="AJ540" s="7" t="str">
        <f>IF(AF540=0,"0",IF(AF540=0.5,"3","6"))</f>
        <v>6</v>
      </c>
      <c r="AK540" s="7" t="str">
        <f>IF(AI540=1,"6","0")</f>
        <v>6</v>
      </c>
      <c r="AL540" s="7" t="str">
        <f>IF(AF540=0,"1",IF(AF540=0.5,"3","6"))</f>
        <v>6</v>
      </c>
      <c r="AM540" s="7" t="str">
        <f>IF(AH540=1,"7","0")</f>
        <v>7</v>
      </c>
      <c r="AN540" s="7" t="str">
        <f>IF(AI540=1,"11","0")</f>
        <v>11</v>
      </c>
      <c r="AO540" s="7" t="str">
        <f>IF(AG540=1,"14","0")</f>
        <v>14</v>
      </c>
      <c r="AP540" s="7">
        <f>(0.5*F540)*100</f>
        <v>19</v>
      </c>
      <c r="AQ540" s="7">
        <f>SUM(AJ540+AK540+AL540+AM540+AN540+AO540+AP540)</f>
        <v>69</v>
      </c>
      <c r="AR540" s="10">
        <f>IF(AQ540&lt;AQ539,AR539+1,AR539)</f>
        <v>0</v>
      </c>
      <c r="AS540" s="10"/>
      <c r="AT540" s="152"/>
      <c r="AU540" t="s">
        <v>1813</v>
      </c>
    </row>
    <row r="541" spans="1:47" ht="15" customHeight="1">
      <c r="A541" s="18" t="s">
        <v>39</v>
      </c>
      <c r="B541" s="18" t="s">
        <v>72</v>
      </c>
      <c r="C541" s="18" t="s">
        <v>1258</v>
      </c>
      <c r="D541" s="18" t="s">
        <v>2161</v>
      </c>
      <c r="E541" s="18"/>
      <c r="F541" s="17"/>
      <c r="G541" s="23"/>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7"/>
      <c r="AG541" s="7"/>
      <c r="AH541" s="7"/>
      <c r="AI541" s="7"/>
      <c r="AJ541" s="7"/>
      <c r="AK541" s="7"/>
      <c r="AL541" s="7"/>
      <c r="AM541" s="7"/>
      <c r="AN541" s="7"/>
      <c r="AO541" s="7"/>
      <c r="AP541" s="7"/>
      <c r="AQ541" s="7"/>
      <c r="AR541" s="10"/>
      <c r="AS541" s="10"/>
      <c r="AT541" s="152"/>
      <c r="AU541" s="80" t="s">
        <v>1038</v>
      </c>
    </row>
    <row r="542" spans="1:47" ht="15" customHeight="1">
      <c r="A542" s="18" t="s">
        <v>39</v>
      </c>
      <c r="B542" s="18" t="s">
        <v>72</v>
      </c>
      <c r="C542" s="18" t="s">
        <v>1258</v>
      </c>
      <c r="D542" s="18" t="s">
        <v>2163</v>
      </c>
      <c r="E542" s="18"/>
      <c r="F542" s="17"/>
      <c r="G542" s="23"/>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7"/>
      <c r="AG542" s="7"/>
      <c r="AH542" s="7"/>
      <c r="AI542" s="7"/>
      <c r="AJ542" s="7"/>
      <c r="AK542" s="7"/>
      <c r="AL542" s="7"/>
      <c r="AM542" s="7"/>
      <c r="AN542" s="7"/>
      <c r="AO542" s="7"/>
      <c r="AP542" s="7"/>
      <c r="AQ542" s="7"/>
      <c r="AR542" s="10"/>
      <c r="AS542" s="10"/>
      <c r="AT542" s="152"/>
      <c r="AU542" s="80" t="s">
        <v>1038</v>
      </c>
    </row>
    <row r="543" spans="1:47" ht="15" customHeight="1">
      <c r="A543" s="18" t="s">
        <v>39</v>
      </c>
      <c r="B543" s="18" t="s">
        <v>72</v>
      </c>
      <c r="C543" s="18" t="s">
        <v>1258</v>
      </c>
      <c r="D543" s="18" t="s">
        <v>2046</v>
      </c>
      <c r="E543" s="18"/>
      <c r="F543" s="17"/>
      <c r="G543" s="23"/>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7"/>
      <c r="AG543" s="7"/>
      <c r="AH543" s="7"/>
      <c r="AI543" s="7"/>
      <c r="AJ543" s="7"/>
      <c r="AK543" s="7"/>
      <c r="AL543" s="7"/>
      <c r="AM543" s="7"/>
      <c r="AN543" s="7"/>
      <c r="AO543" s="7"/>
      <c r="AP543" s="7"/>
      <c r="AQ543" s="7"/>
      <c r="AR543" s="10"/>
      <c r="AS543" s="10"/>
      <c r="AT543" s="152"/>
      <c r="AU543" s="80" t="s">
        <v>1038</v>
      </c>
    </row>
    <row r="544" spans="1:47" ht="15" customHeight="1">
      <c r="A544" s="18" t="s">
        <v>39</v>
      </c>
      <c r="B544" s="18" t="s">
        <v>72</v>
      </c>
      <c r="C544" s="18" t="s">
        <v>2164</v>
      </c>
      <c r="D544" s="18"/>
      <c r="E544" s="18"/>
      <c r="F544" s="17"/>
      <c r="G544" s="23"/>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7"/>
      <c r="AG544" s="7"/>
      <c r="AH544" s="7"/>
      <c r="AI544" s="7"/>
      <c r="AJ544" s="7"/>
      <c r="AK544" s="7"/>
      <c r="AL544" s="8"/>
      <c r="AM544" s="8"/>
      <c r="AN544" s="7"/>
      <c r="AO544" s="7"/>
      <c r="AP544" s="7"/>
      <c r="AQ544" s="7"/>
      <c r="AR544" s="7"/>
      <c r="AS544" s="7"/>
      <c r="AT544" s="152"/>
      <c r="AU544" s="80" t="s">
        <v>1038</v>
      </c>
    </row>
    <row r="545" spans="1:47" ht="15" customHeight="1">
      <c r="A545" s="28" t="s">
        <v>39</v>
      </c>
      <c r="B545" s="28" t="s">
        <v>72</v>
      </c>
      <c r="C545" s="28" t="s">
        <v>1260</v>
      </c>
      <c r="D545" s="28"/>
      <c r="E545" s="28"/>
      <c r="F545" s="81">
        <v>0.59</v>
      </c>
      <c r="G545" s="23" t="s">
        <v>525</v>
      </c>
      <c r="H545" s="6" t="s">
        <v>525</v>
      </c>
      <c r="I545" s="6" t="s">
        <v>525</v>
      </c>
      <c r="J545" s="6"/>
      <c r="K545" s="6"/>
      <c r="L545" s="6"/>
      <c r="M545" s="6"/>
      <c r="N545" s="6"/>
      <c r="O545" s="6"/>
      <c r="P545" s="6"/>
      <c r="Q545" s="6"/>
      <c r="R545" s="6"/>
      <c r="S545" s="6"/>
      <c r="T545" s="6"/>
      <c r="U545" s="6"/>
      <c r="V545" s="6"/>
      <c r="W545" s="6"/>
      <c r="X545" s="6"/>
      <c r="Y545" s="6"/>
      <c r="Z545" s="6"/>
      <c r="AA545" s="6"/>
      <c r="AB545" s="6"/>
      <c r="AC545" s="6"/>
      <c r="AD545" s="6"/>
      <c r="AE545" s="6"/>
      <c r="AF545" s="7">
        <v>1</v>
      </c>
      <c r="AG545" s="7">
        <f t="shared" ref="AG545:AH545" si="638">IF(H545="US",1,0)</f>
        <v>1</v>
      </c>
      <c r="AH545" s="7">
        <f t="shared" si="638"/>
        <v>1</v>
      </c>
      <c r="AI545" s="7">
        <f t="shared" ref="AI545:AI547" si="639">IF(G545="US",1,0)</f>
        <v>1</v>
      </c>
      <c r="AJ545" s="7" t="str">
        <f t="shared" ref="AJ545:AJ547" si="640">IF(AF545=0,"0",IF(AF545=0.5,"3","6"))</f>
        <v>6</v>
      </c>
      <c r="AK545" s="7" t="str">
        <f t="shared" ref="AK545:AK547" si="641">IF(AI545=1,"6","0")</f>
        <v>6</v>
      </c>
      <c r="AL545" s="7" t="str">
        <f t="shared" ref="AL545:AL546" si="642">IF(AF545=0,"1",IF(AF545=0.5,"3","6"))</f>
        <v>6</v>
      </c>
      <c r="AM545" s="7" t="str">
        <f t="shared" ref="AM545:AM547" si="643">IF(AH545=1,"7","0")</f>
        <v>7</v>
      </c>
      <c r="AN545" s="7" t="str">
        <f t="shared" ref="AN545:AN547" si="644">IF(AI545=1,"11","0")</f>
        <v>11</v>
      </c>
      <c r="AO545" s="7" t="str">
        <f t="shared" ref="AO545:AO547" si="645">IF(AG545=1,"14","0")</f>
        <v>14</v>
      </c>
      <c r="AP545" s="7">
        <f t="shared" ref="AP545:AP547" si="646">(0.5*F545)*100</f>
        <v>29.5</v>
      </c>
      <c r="AQ545" s="7">
        <f t="shared" ref="AQ545:AQ547" si="647">SUM(AJ545+AK545+AL545+AM545+AN545+AO545+AP545)</f>
        <v>79.5</v>
      </c>
      <c r="AR545" s="10">
        <f t="shared" ref="AR545:AR547" si="648">IF(AQ545&lt;AQ544,AR544+1,AR544)</f>
        <v>0</v>
      </c>
      <c r="AS545" s="10"/>
      <c r="AT545" s="152"/>
      <c r="AU545" s="82" t="s">
        <v>1757</v>
      </c>
    </row>
    <row r="546" spans="1:47" ht="15" customHeight="1">
      <c r="A546" s="28" t="s">
        <v>39</v>
      </c>
      <c r="B546" s="28" t="s">
        <v>72</v>
      </c>
      <c r="C546" s="28" t="s">
        <v>2165</v>
      </c>
      <c r="D546" s="28"/>
      <c r="E546" s="28"/>
      <c r="F546" s="81">
        <v>0.59</v>
      </c>
      <c r="G546" s="23" t="s">
        <v>525</v>
      </c>
      <c r="H546" s="6" t="s">
        <v>538</v>
      </c>
      <c r="I546" s="6" t="s">
        <v>538</v>
      </c>
      <c r="J546" s="6"/>
      <c r="K546" s="6"/>
      <c r="L546" s="6"/>
      <c r="M546" s="6"/>
      <c r="N546" s="6"/>
      <c r="O546" s="6"/>
      <c r="P546" s="6"/>
      <c r="Q546" s="6"/>
      <c r="R546" s="6"/>
      <c r="S546" s="6"/>
      <c r="T546" s="6"/>
      <c r="U546" s="6"/>
      <c r="V546" s="6"/>
      <c r="W546" s="6"/>
      <c r="X546" s="6"/>
      <c r="Y546" s="6"/>
      <c r="Z546" s="6"/>
      <c r="AA546" s="6"/>
      <c r="AB546" s="6"/>
      <c r="AC546" s="6"/>
      <c r="AD546" s="6"/>
      <c r="AE546" s="6"/>
      <c r="AF546" s="7">
        <v>1</v>
      </c>
      <c r="AG546" s="7">
        <f t="shared" ref="AG546:AH546" si="649">IF(H546="US",1,0)</f>
        <v>0</v>
      </c>
      <c r="AH546" s="7">
        <f t="shared" si="649"/>
        <v>0</v>
      </c>
      <c r="AI546" s="7">
        <f t="shared" si="639"/>
        <v>1</v>
      </c>
      <c r="AJ546" s="7" t="str">
        <f t="shared" si="640"/>
        <v>6</v>
      </c>
      <c r="AK546" s="7" t="str">
        <f t="shared" si="641"/>
        <v>6</v>
      </c>
      <c r="AL546" s="7" t="str">
        <f t="shared" si="642"/>
        <v>6</v>
      </c>
      <c r="AM546" s="7" t="str">
        <f t="shared" si="643"/>
        <v>0</v>
      </c>
      <c r="AN546" s="7" t="str">
        <f t="shared" si="644"/>
        <v>11</v>
      </c>
      <c r="AO546" s="7" t="str">
        <f t="shared" si="645"/>
        <v>0</v>
      </c>
      <c r="AP546" s="7">
        <f t="shared" si="646"/>
        <v>29.5</v>
      </c>
      <c r="AQ546" s="7">
        <f t="shared" si="647"/>
        <v>58.5</v>
      </c>
      <c r="AR546" s="10">
        <f t="shared" si="648"/>
        <v>1</v>
      </c>
      <c r="AS546" s="10"/>
      <c r="AT546" s="152"/>
      <c r="AU546" s="82" t="s">
        <v>1757</v>
      </c>
    </row>
    <row r="547" spans="1:47" ht="15" customHeight="1">
      <c r="A547" s="6" t="s">
        <v>39</v>
      </c>
      <c r="B547" s="6" t="s">
        <v>72</v>
      </c>
      <c r="C547" s="6" t="s">
        <v>85</v>
      </c>
      <c r="D547" s="6" t="s">
        <v>2166</v>
      </c>
      <c r="E547" s="6"/>
      <c r="F547" s="9">
        <v>0.41</v>
      </c>
      <c r="G547" s="23" t="s">
        <v>525</v>
      </c>
      <c r="H547" s="6" t="s">
        <v>525</v>
      </c>
      <c r="I547" s="6" t="s">
        <v>525</v>
      </c>
      <c r="J547" s="6"/>
      <c r="K547" s="6"/>
      <c r="L547" s="6"/>
      <c r="M547" s="6"/>
      <c r="N547" s="6"/>
      <c r="O547" s="6"/>
      <c r="P547" s="6"/>
      <c r="Q547" s="6"/>
      <c r="R547" s="6"/>
      <c r="S547" s="6"/>
      <c r="T547" s="6"/>
      <c r="U547" s="6"/>
      <c r="V547" s="6"/>
      <c r="W547" s="6"/>
      <c r="X547" s="6"/>
      <c r="Y547" s="6"/>
      <c r="Z547" s="6"/>
      <c r="AA547" s="6"/>
      <c r="AB547" s="6"/>
      <c r="AC547" s="6"/>
      <c r="AD547" s="6"/>
      <c r="AE547" s="6"/>
      <c r="AF547" s="7">
        <v>1</v>
      </c>
      <c r="AG547" s="7">
        <f t="shared" ref="AG547:AH547" si="650">IF(H547="US",1,0)</f>
        <v>1</v>
      </c>
      <c r="AH547" s="7">
        <f t="shared" si="650"/>
        <v>1</v>
      </c>
      <c r="AI547" s="7">
        <f t="shared" si="639"/>
        <v>1</v>
      </c>
      <c r="AJ547" s="7" t="str">
        <f t="shared" si="640"/>
        <v>6</v>
      </c>
      <c r="AK547" s="7" t="str">
        <f t="shared" si="641"/>
        <v>6</v>
      </c>
      <c r="AL547" s="7">
        <v>3</v>
      </c>
      <c r="AM547" s="7" t="str">
        <f t="shared" si="643"/>
        <v>7</v>
      </c>
      <c r="AN547" s="7" t="str">
        <f t="shared" si="644"/>
        <v>11</v>
      </c>
      <c r="AO547" s="7" t="str">
        <f t="shared" si="645"/>
        <v>14</v>
      </c>
      <c r="AP547" s="7">
        <f t="shared" si="646"/>
        <v>20.5</v>
      </c>
      <c r="AQ547" s="7">
        <f t="shared" si="647"/>
        <v>67.5</v>
      </c>
      <c r="AR547" s="10">
        <f t="shared" si="648"/>
        <v>1</v>
      </c>
      <c r="AS547" s="10"/>
      <c r="AT547" s="152"/>
      <c r="AU547" t="s">
        <v>1813</v>
      </c>
    </row>
    <row r="548" spans="1:47" ht="15" customHeight="1">
      <c r="A548" s="18" t="s">
        <v>39</v>
      </c>
      <c r="B548" s="18" t="s">
        <v>72</v>
      </c>
      <c r="C548" s="18" t="s">
        <v>85</v>
      </c>
      <c r="D548" s="18" t="s">
        <v>2161</v>
      </c>
      <c r="E548" s="18"/>
      <c r="F548" s="17"/>
      <c r="G548" s="23"/>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7"/>
      <c r="AG548" s="7"/>
      <c r="AH548" s="7"/>
      <c r="AI548" s="7"/>
      <c r="AJ548" s="7"/>
      <c r="AK548" s="7"/>
      <c r="AL548" s="7"/>
      <c r="AM548" s="7"/>
      <c r="AN548" s="7"/>
      <c r="AO548" s="7"/>
      <c r="AP548" s="7"/>
      <c r="AQ548" s="7"/>
      <c r="AR548" s="10"/>
      <c r="AS548" s="10"/>
      <c r="AT548" s="152"/>
      <c r="AU548" s="80" t="s">
        <v>1038</v>
      </c>
    </row>
    <row r="549" spans="1:47" ht="15" customHeight="1">
      <c r="A549" s="18" t="s">
        <v>39</v>
      </c>
      <c r="B549" s="18" t="s">
        <v>72</v>
      </c>
      <c r="C549" s="18" t="s">
        <v>85</v>
      </c>
      <c r="D549" s="18" t="s">
        <v>2163</v>
      </c>
      <c r="E549" s="18"/>
      <c r="F549" s="17"/>
      <c r="G549" s="23"/>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7"/>
      <c r="AG549" s="7"/>
      <c r="AH549" s="7"/>
      <c r="AI549" s="7"/>
      <c r="AJ549" s="7"/>
      <c r="AK549" s="7"/>
      <c r="AL549" s="7"/>
      <c r="AM549" s="7"/>
      <c r="AN549" s="7"/>
      <c r="AO549" s="7"/>
      <c r="AP549" s="7"/>
      <c r="AQ549" s="7"/>
      <c r="AR549" s="10"/>
      <c r="AS549" s="10"/>
      <c r="AT549" s="152"/>
      <c r="AU549" s="80" t="s">
        <v>1038</v>
      </c>
    </row>
    <row r="550" spans="1:47" ht="15" customHeight="1">
      <c r="A550" s="18" t="s">
        <v>39</v>
      </c>
      <c r="B550" s="18" t="s">
        <v>72</v>
      </c>
      <c r="C550" s="18" t="s">
        <v>85</v>
      </c>
      <c r="D550" s="18" t="s">
        <v>2046</v>
      </c>
      <c r="E550" s="18"/>
      <c r="F550" s="17"/>
      <c r="G550" s="23"/>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7"/>
      <c r="AG550" s="7"/>
      <c r="AH550" s="7"/>
      <c r="AI550" s="7"/>
      <c r="AJ550" s="7"/>
      <c r="AK550" s="7"/>
      <c r="AL550" s="7"/>
      <c r="AM550" s="7"/>
      <c r="AN550" s="7"/>
      <c r="AO550" s="7"/>
      <c r="AP550" s="7"/>
      <c r="AQ550" s="7"/>
      <c r="AR550" s="10"/>
      <c r="AS550" s="10"/>
      <c r="AT550" s="152"/>
      <c r="AU550" s="80" t="s">
        <v>1038</v>
      </c>
    </row>
    <row r="551" spans="1:47" ht="15" customHeight="1">
      <c r="A551" s="6" t="s">
        <v>39</v>
      </c>
      <c r="B551" s="6" t="s">
        <v>72</v>
      </c>
      <c r="C551" s="6" t="s">
        <v>73</v>
      </c>
      <c r="D551" s="6"/>
      <c r="E551" s="6"/>
      <c r="F551" s="9">
        <v>0.49</v>
      </c>
      <c r="G551" s="23" t="s">
        <v>525</v>
      </c>
      <c r="H551" s="6" t="s">
        <v>525</v>
      </c>
      <c r="I551" s="6" t="s">
        <v>525</v>
      </c>
      <c r="J551" s="6"/>
      <c r="K551" s="6"/>
      <c r="L551" s="6"/>
      <c r="M551" s="6"/>
      <c r="N551" s="6"/>
      <c r="O551" s="6"/>
      <c r="P551" s="6"/>
      <c r="Q551" s="6"/>
      <c r="R551" s="6"/>
      <c r="S551" s="6"/>
      <c r="T551" s="6"/>
      <c r="U551" s="6"/>
      <c r="V551" s="6"/>
      <c r="W551" s="6"/>
      <c r="X551" s="6"/>
      <c r="Y551" s="6"/>
      <c r="Z551" s="6"/>
      <c r="AA551" s="6"/>
      <c r="AB551" s="6"/>
      <c r="AC551" s="6"/>
      <c r="AD551" s="6"/>
      <c r="AE551" s="6"/>
      <c r="AF551" s="7">
        <v>1</v>
      </c>
      <c r="AG551" s="7">
        <f t="shared" ref="AG551:AH551" si="651">IF(H551="US",1,0)</f>
        <v>1</v>
      </c>
      <c r="AH551" s="7">
        <f t="shared" si="651"/>
        <v>1</v>
      </c>
      <c r="AI551" s="7">
        <f>IF(G551="US",1,0)</f>
        <v>1</v>
      </c>
      <c r="AJ551" s="7" t="str">
        <f>IF(AF551=0,"0",IF(AF551=0.5,"3","6"))</f>
        <v>6</v>
      </c>
      <c r="AK551" s="7" t="str">
        <f>IF(AI551=1,"6","0")</f>
        <v>6</v>
      </c>
      <c r="AL551" s="7" t="str">
        <f>IF(AF551=0,"1",IF(AF551=0.5,"3","6"))</f>
        <v>6</v>
      </c>
      <c r="AM551" s="7" t="str">
        <f>IF(AH551=1,"7","0")</f>
        <v>7</v>
      </c>
      <c r="AN551" s="7" t="str">
        <f>IF(AI551=1,"11","0")</f>
        <v>11</v>
      </c>
      <c r="AO551" s="7" t="str">
        <f>IF(AG551=1,"14","0")</f>
        <v>14</v>
      </c>
      <c r="AP551" s="7">
        <f>(0.5*F551)*100</f>
        <v>24.5</v>
      </c>
      <c r="AQ551" s="7">
        <f>SUM(AJ551+AK551+AL551+AM551+AN551+AO551+AP551)</f>
        <v>74.5</v>
      </c>
      <c r="AR551" s="10">
        <f>IF(AQ551&lt;AQ547,AR547+1,AR547)</f>
        <v>1</v>
      </c>
      <c r="AS551" s="10"/>
      <c r="AT551" s="152"/>
      <c r="AU551" t="s">
        <v>1813</v>
      </c>
    </row>
    <row r="552" spans="1:47" ht="15" customHeight="1">
      <c r="A552" s="18" t="s">
        <v>39</v>
      </c>
      <c r="B552" s="18" t="s">
        <v>72</v>
      </c>
      <c r="C552" s="18" t="s">
        <v>73</v>
      </c>
      <c r="D552" s="18" t="s">
        <v>2161</v>
      </c>
      <c r="E552" s="18"/>
      <c r="F552" s="17"/>
      <c r="G552" s="23"/>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7"/>
      <c r="AG552" s="7"/>
      <c r="AH552" s="7"/>
      <c r="AI552" s="7"/>
      <c r="AJ552" s="7"/>
      <c r="AK552" s="7"/>
      <c r="AL552" s="7"/>
      <c r="AM552" s="7"/>
      <c r="AN552" s="7"/>
      <c r="AO552" s="7"/>
      <c r="AP552" s="7"/>
      <c r="AQ552" s="7"/>
      <c r="AR552" s="10"/>
      <c r="AS552" s="10"/>
      <c r="AT552" s="152"/>
      <c r="AU552" s="80" t="s">
        <v>1038</v>
      </c>
    </row>
    <row r="553" spans="1:47" ht="15" customHeight="1">
      <c r="A553" s="18" t="s">
        <v>39</v>
      </c>
      <c r="B553" s="18" t="s">
        <v>72</v>
      </c>
      <c r="C553" s="18" t="s">
        <v>73</v>
      </c>
      <c r="D553" s="18" t="s">
        <v>2162</v>
      </c>
      <c r="E553" s="18"/>
      <c r="F553" s="17"/>
      <c r="G553" s="23"/>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7"/>
      <c r="AG553" s="7"/>
      <c r="AH553" s="7"/>
      <c r="AI553" s="7"/>
      <c r="AJ553" s="7"/>
      <c r="AK553" s="7"/>
      <c r="AL553" s="7"/>
      <c r="AM553" s="7"/>
      <c r="AN553" s="7"/>
      <c r="AO553" s="7"/>
      <c r="AP553" s="7"/>
      <c r="AQ553" s="7"/>
      <c r="AR553" s="10"/>
      <c r="AS553" s="10"/>
      <c r="AT553" s="152"/>
      <c r="AU553" s="80" t="s">
        <v>1038</v>
      </c>
    </row>
    <row r="554" spans="1:47" ht="15" customHeight="1">
      <c r="A554" s="18" t="s">
        <v>39</v>
      </c>
      <c r="B554" s="18" t="s">
        <v>72</v>
      </c>
      <c r="C554" s="18" t="s">
        <v>73</v>
      </c>
      <c r="D554" s="18" t="s">
        <v>1953</v>
      </c>
      <c r="E554" s="18"/>
      <c r="F554" s="17"/>
      <c r="G554" s="23"/>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7"/>
      <c r="AG554" s="7"/>
      <c r="AH554" s="7"/>
      <c r="AI554" s="7"/>
      <c r="AJ554" s="7"/>
      <c r="AK554" s="7"/>
      <c r="AL554" s="7"/>
      <c r="AM554" s="7"/>
      <c r="AN554" s="7"/>
      <c r="AO554" s="7"/>
      <c r="AP554" s="7"/>
      <c r="AQ554" s="7"/>
      <c r="AR554" s="10"/>
      <c r="AS554" s="10"/>
      <c r="AT554" s="152"/>
      <c r="AU554" s="80" t="s">
        <v>1038</v>
      </c>
    </row>
    <row r="555" spans="1:47" ht="15" customHeight="1">
      <c r="A555" s="6" t="s">
        <v>39</v>
      </c>
      <c r="B555" s="6" t="s">
        <v>72</v>
      </c>
      <c r="C555" s="6" t="s">
        <v>104</v>
      </c>
      <c r="D555" s="6"/>
      <c r="E555" s="6"/>
      <c r="F555" s="9">
        <v>0.54</v>
      </c>
      <c r="G555" s="23" t="s">
        <v>525</v>
      </c>
      <c r="H555" s="6" t="s">
        <v>525</v>
      </c>
      <c r="I555" s="6" t="s">
        <v>538</v>
      </c>
      <c r="J555" s="6"/>
      <c r="K555" s="6"/>
      <c r="L555" s="6"/>
      <c r="M555" s="6"/>
      <c r="N555" s="6"/>
      <c r="O555" s="6"/>
      <c r="P555" s="6"/>
      <c r="Q555" s="6"/>
      <c r="R555" s="6"/>
      <c r="S555" s="6"/>
      <c r="T555" s="6"/>
      <c r="U555" s="6"/>
      <c r="V555" s="6"/>
      <c r="W555" s="6"/>
      <c r="X555" s="6"/>
      <c r="Y555" s="6"/>
      <c r="Z555" s="6"/>
      <c r="AA555" s="6"/>
      <c r="AB555" s="6"/>
      <c r="AC555" s="6"/>
      <c r="AD555" s="6"/>
      <c r="AE555" s="6"/>
      <c r="AF555" s="7">
        <v>1</v>
      </c>
      <c r="AG555" s="7">
        <f t="shared" ref="AG555:AH555" si="652">IF(H555="US",1,0)</f>
        <v>1</v>
      </c>
      <c r="AH555" s="7">
        <f t="shared" si="652"/>
        <v>0</v>
      </c>
      <c r="AI555" s="7">
        <f>IF(G555="US",1,0)</f>
        <v>1</v>
      </c>
      <c r="AJ555" s="7" t="str">
        <f>IF(AF555=0,"0",IF(AF555=0.5,"3","6"))</f>
        <v>6</v>
      </c>
      <c r="AK555" s="7" t="str">
        <f>IF(AI555=1,"6","0")</f>
        <v>6</v>
      </c>
      <c r="AL555" s="7">
        <v>3</v>
      </c>
      <c r="AM555" s="7" t="str">
        <f>IF(AH555=1,"7","0")</f>
        <v>0</v>
      </c>
      <c r="AN555" s="7" t="str">
        <f>IF(AI555=1,"11","0")</f>
        <v>11</v>
      </c>
      <c r="AO555" s="7" t="str">
        <f>IF(AG555=1,"14","0")</f>
        <v>14</v>
      </c>
      <c r="AP555" s="7">
        <f>(0.5*F555)*100</f>
        <v>27</v>
      </c>
      <c r="AQ555" s="7">
        <f>SUM(AJ555+AK555+AL555+AM555+AN555+AO555+AP555)</f>
        <v>67</v>
      </c>
      <c r="AR555" s="10">
        <f>IF(AQ555&lt;AQ551,AR551+1,AR551)</f>
        <v>2</v>
      </c>
      <c r="AS555" s="10"/>
      <c r="AT555" s="152"/>
      <c r="AU555" t="s">
        <v>1813</v>
      </c>
    </row>
    <row r="556" spans="1:47" ht="15" customHeight="1">
      <c r="A556" s="18" t="s">
        <v>39</v>
      </c>
      <c r="B556" s="18" t="s">
        <v>72</v>
      </c>
      <c r="C556" s="18" t="s">
        <v>104</v>
      </c>
      <c r="D556" s="18" t="s">
        <v>2161</v>
      </c>
      <c r="E556" s="18"/>
      <c r="F556" s="17"/>
      <c r="G556" s="23"/>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7"/>
      <c r="AG556" s="7"/>
      <c r="AH556" s="7"/>
      <c r="AI556" s="7"/>
      <c r="AJ556" s="7"/>
      <c r="AK556" s="7"/>
      <c r="AL556" s="7"/>
      <c r="AM556" s="7"/>
      <c r="AN556" s="7"/>
      <c r="AO556" s="7"/>
      <c r="AP556" s="7"/>
      <c r="AQ556" s="7"/>
      <c r="AR556" s="10"/>
      <c r="AS556" s="10"/>
      <c r="AT556" s="152"/>
      <c r="AU556" s="80" t="s">
        <v>1038</v>
      </c>
    </row>
    <row r="557" spans="1:47" ht="15" customHeight="1">
      <c r="A557" s="18" t="s">
        <v>39</v>
      </c>
      <c r="B557" s="18" t="s">
        <v>72</v>
      </c>
      <c r="C557" s="18" t="s">
        <v>104</v>
      </c>
      <c r="D557" s="18" t="s">
        <v>2162</v>
      </c>
      <c r="E557" s="18"/>
      <c r="F557" s="17"/>
      <c r="G557" s="23"/>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7"/>
      <c r="AG557" s="7"/>
      <c r="AH557" s="7"/>
      <c r="AI557" s="7"/>
      <c r="AJ557" s="7"/>
      <c r="AK557" s="7"/>
      <c r="AL557" s="7"/>
      <c r="AM557" s="7"/>
      <c r="AN557" s="7"/>
      <c r="AO557" s="7"/>
      <c r="AP557" s="7"/>
      <c r="AQ557" s="7"/>
      <c r="AR557" s="10"/>
      <c r="AS557" s="10"/>
      <c r="AT557" s="152"/>
      <c r="AU557" s="80" t="s">
        <v>1038</v>
      </c>
    </row>
    <row r="558" spans="1:47" ht="15" customHeight="1">
      <c r="A558" s="18" t="s">
        <v>39</v>
      </c>
      <c r="B558" s="18" t="s">
        <v>72</v>
      </c>
      <c r="C558" s="18" t="s">
        <v>104</v>
      </c>
      <c r="D558" s="18" t="s">
        <v>1953</v>
      </c>
      <c r="E558" s="18"/>
      <c r="F558" s="17"/>
      <c r="G558" s="23"/>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7"/>
      <c r="AG558" s="7"/>
      <c r="AH558" s="7"/>
      <c r="AI558" s="7"/>
      <c r="AJ558" s="7"/>
      <c r="AK558" s="7"/>
      <c r="AL558" s="7"/>
      <c r="AM558" s="7"/>
      <c r="AN558" s="7"/>
      <c r="AO558" s="7"/>
      <c r="AP558" s="7"/>
      <c r="AQ558" s="7"/>
      <c r="AR558" s="10"/>
      <c r="AS558" s="10"/>
      <c r="AT558" s="152"/>
      <c r="AU558" s="80" t="s">
        <v>1038</v>
      </c>
    </row>
    <row r="559" spans="1:47" ht="15" customHeight="1">
      <c r="A559" s="18" t="s">
        <v>39</v>
      </c>
      <c r="B559" s="18" t="s">
        <v>72</v>
      </c>
      <c r="C559" s="18" t="s">
        <v>105</v>
      </c>
      <c r="D559" s="18" t="s">
        <v>2162</v>
      </c>
      <c r="E559" s="18"/>
      <c r="F559" s="17"/>
      <c r="G559" s="23"/>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7"/>
      <c r="AG559" s="7"/>
      <c r="AH559" s="7"/>
      <c r="AI559" s="7"/>
      <c r="AJ559" s="7"/>
      <c r="AK559" s="7"/>
      <c r="AL559" s="8"/>
      <c r="AM559" s="8"/>
      <c r="AN559" s="7"/>
      <c r="AO559" s="7"/>
      <c r="AP559" s="7"/>
      <c r="AQ559" s="7"/>
      <c r="AR559" s="7"/>
      <c r="AS559" s="7"/>
      <c r="AT559" s="152"/>
      <c r="AU559" s="80" t="s">
        <v>1038</v>
      </c>
    </row>
    <row r="560" spans="1:47" ht="15" customHeight="1">
      <c r="A560" s="18" t="s">
        <v>39</v>
      </c>
      <c r="B560" s="18" t="s">
        <v>72</v>
      </c>
      <c r="C560" s="18" t="s">
        <v>105</v>
      </c>
      <c r="D560" s="18" t="s">
        <v>1953</v>
      </c>
      <c r="E560" s="18"/>
      <c r="F560" s="17"/>
      <c r="G560" s="23"/>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7"/>
      <c r="AG560" s="7"/>
      <c r="AH560" s="7"/>
      <c r="AI560" s="7"/>
      <c r="AJ560" s="7"/>
      <c r="AK560" s="7"/>
      <c r="AL560" s="8"/>
      <c r="AM560" s="8"/>
      <c r="AN560" s="7"/>
      <c r="AO560" s="7"/>
      <c r="AP560" s="7"/>
      <c r="AQ560" s="7"/>
      <c r="AR560" s="7"/>
      <c r="AS560" s="7"/>
      <c r="AT560" s="152"/>
      <c r="AU560" s="80" t="s">
        <v>1038</v>
      </c>
    </row>
    <row r="561" spans="1:47" ht="15" customHeight="1">
      <c r="A561" s="28" t="s">
        <v>39</v>
      </c>
      <c r="B561" s="28" t="s">
        <v>72</v>
      </c>
      <c r="C561" s="28" t="s">
        <v>1262</v>
      </c>
      <c r="D561" s="28"/>
      <c r="E561" s="28"/>
      <c r="F561" s="81">
        <v>0.48</v>
      </c>
      <c r="G561" s="23" t="s">
        <v>583</v>
      </c>
      <c r="H561" s="6" t="s">
        <v>444</v>
      </c>
      <c r="I561" s="6" t="s">
        <v>525</v>
      </c>
      <c r="J561" s="6"/>
      <c r="K561" s="6"/>
      <c r="L561" s="6"/>
      <c r="M561" s="6"/>
      <c r="N561" s="6"/>
      <c r="O561" s="6"/>
      <c r="P561" s="6"/>
      <c r="Q561" s="6"/>
      <c r="R561" s="6"/>
      <c r="S561" s="6"/>
      <c r="T561" s="6"/>
      <c r="U561" s="6"/>
      <c r="V561" s="6"/>
      <c r="W561" s="6"/>
      <c r="X561" s="6"/>
      <c r="Y561" s="6"/>
      <c r="Z561" s="6"/>
      <c r="AA561" s="6"/>
      <c r="AB561" s="6"/>
      <c r="AC561" s="6"/>
      <c r="AD561" s="6"/>
      <c r="AE561" s="6"/>
      <c r="AF561" s="7">
        <v>1</v>
      </c>
      <c r="AG561" s="7">
        <f t="shared" ref="AG561:AH561" si="653">IF(H561="US",1,0)</f>
        <v>0</v>
      </c>
      <c r="AH561" s="7">
        <f t="shared" si="653"/>
        <v>1</v>
      </c>
      <c r="AI561" s="7">
        <f>IF(G561="US",1,0)</f>
        <v>0</v>
      </c>
      <c r="AJ561" s="7" t="str">
        <f>IF(AF561=0,"0",IF(AF561=0.5,"3","6"))</f>
        <v>6</v>
      </c>
      <c r="AK561" s="7" t="str">
        <f>IF(AI561=1,"6","0")</f>
        <v>0</v>
      </c>
      <c r="AL561" s="7">
        <v>3</v>
      </c>
      <c r="AM561" s="7" t="str">
        <f>IF(AH561=1,"7","0")</f>
        <v>7</v>
      </c>
      <c r="AN561" s="7" t="str">
        <f>IF(AI561=1,"11","0")</f>
        <v>0</v>
      </c>
      <c r="AO561" s="7" t="str">
        <f>IF(AG561=1,"14","0")</f>
        <v>0</v>
      </c>
      <c r="AP561" s="7">
        <f>(0.5*F561)*100</f>
        <v>24</v>
      </c>
      <c r="AQ561" s="7">
        <f>SUM(AJ561+AK561+AL561+AM561+AN561+AO561+AP561)</f>
        <v>40</v>
      </c>
      <c r="AR561" s="10">
        <f>IF(AQ561&lt;AQ559,AR559+1,AR559)</f>
        <v>0</v>
      </c>
      <c r="AS561" s="10"/>
      <c r="AT561" s="152"/>
      <c r="AU561" s="82" t="s">
        <v>1757</v>
      </c>
    </row>
    <row r="562" spans="1:47" ht="15" customHeight="1">
      <c r="A562" s="18" t="s">
        <v>39</v>
      </c>
      <c r="B562" s="18" t="s">
        <v>40</v>
      </c>
      <c r="C562" s="18" t="s">
        <v>2167</v>
      </c>
      <c r="D562" s="18"/>
      <c r="E562" s="18"/>
      <c r="F562" s="17"/>
      <c r="G562" s="23"/>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7"/>
      <c r="AG562" s="7"/>
      <c r="AH562" s="7"/>
      <c r="AI562" s="7"/>
      <c r="AJ562" s="7"/>
      <c r="AK562" s="7"/>
      <c r="AL562" s="8"/>
      <c r="AM562" s="8"/>
      <c r="AN562" s="7"/>
      <c r="AO562" s="7"/>
      <c r="AP562" s="7"/>
      <c r="AQ562" s="7"/>
      <c r="AR562" s="7"/>
      <c r="AS562" s="7"/>
      <c r="AT562" s="152"/>
      <c r="AU562" s="80" t="s">
        <v>1038</v>
      </c>
    </row>
    <row r="563" spans="1:47" ht="15" customHeight="1">
      <c r="A563" s="18" t="s">
        <v>39</v>
      </c>
      <c r="B563" s="18" t="s">
        <v>40</v>
      </c>
      <c r="C563" s="18" t="s">
        <v>2168</v>
      </c>
      <c r="D563" s="18"/>
      <c r="E563" s="18"/>
      <c r="F563" s="17"/>
      <c r="G563" s="23"/>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7"/>
      <c r="AG563" s="7"/>
      <c r="AH563" s="7"/>
      <c r="AI563" s="7"/>
      <c r="AJ563" s="7"/>
      <c r="AK563" s="7"/>
      <c r="AL563" s="8"/>
      <c r="AM563" s="8"/>
      <c r="AN563" s="7"/>
      <c r="AO563" s="7"/>
      <c r="AP563" s="7"/>
      <c r="AQ563" s="7"/>
      <c r="AR563" s="7"/>
      <c r="AS563" s="7"/>
      <c r="AT563" s="152"/>
      <c r="AU563" s="80" t="s">
        <v>1038</v>
      </c>
    </row>
    <row r="564" spans="1:47" ht="15" customHeight="1">
      <c r="A564" s="18" t="s">
        <v>39</v>
      </c>
      <c r="B564" s="18" t="s">
        <v>40</v>
      </c>
      <c r="C564" s="18" t="s">
        <v>2169</v>
      </c>
      <c r="D564" s="18"/>
      <c r="E564" s="18"/>
      <c r="F564" s="17"/>
      <c r="G564" s="23"/>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7"/>
      <c r="AG564" s="7"/>
      <c r="AH564" s="7"/>
      <c r="AI564" s="7"/>
      <c r="AJ564" s="7"/>
      <c r="AK564" s="7"/>
      <c r="AL564" s="8"/>
      <c r="AM564" s="8"/>
      <c r="AN564" s="7"/>
      <c r="AO564" s="7"/>
      <c r="AP564" s="7"/>
      <c r="AQ564" s="7"/>
      <c r="AR564" s="7"/>
      <c r="AS564" s="7"/>
      <c r="AT564" s="152"/>
      <c r="AU564" s="80" t="s">
        <v>1038</v>
      </c>
    </row>
    <row r="565" spans="1:47" ht="15" customHeight="1">
      <c r="A565" s="6" t="s">
        <v>39</v>
      </c>
      <c r="B565" s="6" t="s">
        <v>40</v>
      </c>
      <c r="C565" s="6" t="s">
        <v>189</v>
      </c>
      <c r="D565" s="6" t="s">
        <v>1779</v>
      </c>
      <c r="E565" s="6"/>
      <c r="F565" s="9">
        <v>0.54</v>
      </c>
      <c r="G565" s="23" t="s">
        <v>444</v>
      </c>
      <c r="H565" s="6" t="s">
        <v>525</v>
      </c>
      <c r="I565" s="6" t="s">
        <v>525</v>
      </c>
      <c r="J565" s="6"/>
      <c r="K565" s="6"/>
      <c r="L565" s="6"/>
      <c r="M565" s="6"/>
      <c r="N565" s="6"/>
      <c r="O565" s="6"/>
      <c r="P565" s="6"/>
      <c r="Q565" s="6"/>
      <c r="R565" s="6"/>
      <c r="S565" s="6"/>
      <c r="T565" s="6"/>
      <c r="U565" s="6"/>
      <c r="V565" s="6"/>
      <c r="W565" s="6"/>
      <c r="X565" s="6"/>
      <c r="Y565" s="6"/>
      <c r="Z565" s="6"/>
      <c r="AA565" s="6"/>
      <c r="AB565" s="6"/>
      <c r="AC565" s="6"/>
      <c r="AD565" s="6"/>
      <c r="AE565" s="6"/>
      <c r="AF565" s="7">
        <v>1</v>
      </c>
      <c r="AG565" s="7">
        <f t="shared" ref="AG565:AH565" si="654">IF(H565="US",1,0)</f>
        <v>1</v>
      </c>
      <c r="AH565" s="7">
        <f t="shared" si="654"/>
        <v>1</v>
      </c>
      <c r="AI565" s="7">
        <f>IF(G565="US",1,0)</f>
        <v>0</v>
      </c>
      <c r="AJ565" s="7" t="str">
        <f>IF(AF565=0,"0",IF(AF565=0.5,"3","6"))</f>
        <v>6</v>
      </c>
      <c r="AK565" s="7" t="str">
        <f>IF(AI565=1,"6","0")</f>
        <v>0</v>
      </c>
      <c r="AL565" s="7" t="str">
        <f>IF(AF565=0,"1",IF(AF565=0.5,"3","6"))</f>
        <v>6</v>
      </c>
      <c r="AM565" s="7" t="str">
        <f>IF(AH565=1,"7","0")</f>
        <v>7</v>
      </c>
      <c r="AN565" s="7" t="str">
        <f>IF(AI565=1,"11","0")</f>
        <v>0</v>
      </c>
      <c r="AO565" s="7" t="str">
        <f>IF(AG565=1,"14","0")</f>
        <v>14</v>
      </c>
      <c r="AP565" s="7">
        <f>(0.5*F565)*100</f>
        <v>27</v>
      </c>
      <c r="AQ565" s="7">
        <f>SUM(AJ565+AK565+AL565+AM565+AN565+AO565+AP565)</f>
        <v>60</v>
      </c>
      <c r="AR565" s="10">
        <f>IF(AQ565&lt;AQ564,AR564+1,AR564)</f>
        <v>0</v>
      </c>
      <c r="AS565" s="10"/>
      <c r="AT565" s="152"/>
      <c r="AU565" t="s">
        <v>1813</v>
      </c>
    </row>
    <row r="566" spans="1:47" ht="15" customHeight="1">
      <c r="A566" s="18" t="s">
        <v>39</v>
      </c>
      <c r="B566" s="18" t="s">
        <v>40</v>
      </c>
      <c r="C566" s="18" t="s">
        <v>189</v>
      </c>
      <c r="D566" s="18" t="s">
        <v>2170</v>
      </c>
      <c r="E566" s="18"/>
      <c r="F566" s="17"/>
      <c r="G566" s="23"/>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7"/>
      <c r="AG566" s="7"/>
      <c r="AH566" s="7"/>
      <c r="AI566" s="7"/>
      <c r="AJ566" s="7"/>
      <c r="AK566" s="7"/>
      <c r="AL566" s="7"/>
      <c r="AM566" s="7"/>
      <c r="AN566" s="7"/>
      <c r="AO566" s="7"/>
      <c r="AP566" s="7"/>
      <c r="AQ566" s="7"/>
      <c r="AR566" s="10"/>
      <c r="AS566" s="10"/>
      <c r="AT566" s="152"/>
      <c r="AU566" s="80" t="s">
        <v>1038</v>
      </c>
    </row>
    <row r="567" spans="1:47" ht="15" customHeight="1">
      <c r="A567" s="18" t="s">
        <v>39</v>
      </c>
      <c r="B567" s="18" t="s">
        <v>40</v>
      </c>
      <c r="C567" s="18" t="s">
        <v>189</v>
      </c>
      <c r="D567" s="18" t="s">
        <v>2171</v>
      </c>
      <c r="E567" s="18"/>
      <c r="F567" s="17"/>
      <c r="G567" s="23"/>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7"/>
      <c r="AG567" s="7"/>
      <c r="AH567" s="7"/>
      <c r="AI567" s="7"/>
      <c r="AJ567" s="7"/>
      <c r="AK567" s="7"/>
      <c r="AL567" s="7"/>
      <c r="AM567" s="7"/>
      <c r="AN567" s="7"/>
      <c r="AO567" s="7"/>
      <c r="AP567" s="7"/>
      <c r="AQ567" s="7"/>
      <c r="AR567" s="10"/>
      <c r="AS567" s="10"/>
      <c r="AT567" s="152"/>
      <c r="AU567" s="80" t="s">
        <v>1038</v>
      </c>
    </row>
    <row r="568" spans="1:47" ht="15" customHeight="1">
      <c r="A568" s="18" t="s">
        <v>39</v>
      </c>
      <c r="B568" s="18" t="s">
        <v>40</v>
      </c>
      <c r="C568" s="18" t="s">
        <v>189</v>
      </c>
      <c r="D568" s="18" t="s">
        <v>2172</v>
      </c>
      <c r="E568" s="18"/>
      <c r="F568" s="17"/>
      <c r="G568" s="23"/>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7"/>
      <c r="AG568" s="7"/>
      <c r="AH568" s="7"/>
      <c r="AI568" s="7"/>
      <c r="AJ568" s="7"/>
      <c r="AK568" s="7"/>
      <c r="AL568" s="7"/>
      <c r="AM568" s="7"/>
      <c r="AN568" s="7"/>
      <c r="AO568" s="7"/>
      <c r="AP568" s="7"/>
      <c r="AQ568" s="7"/>
      <c r="AR568" s="10"/>
      <c r="AS568" s="10"/>
      <c r="AT568" s="152"/>
      <c r="AU568" s="80" t="s">
        <v>1038</v>
      </c>
    </row>
    <row r="569" spans="1:47" ht="15" customHeight="1">
      <c r="A569" s="18" t="s">
        <v>39</v>
      </c>
      <c r="B569" s="18" t="s">
        <v>40</v>
      </c>
      <c r="C569" s="18" t="s">
        <v>189</v>
      </c>
      <c r="D569" s="18" t="s">
        <v>2173</v>
      </c>
      <c r="E569" s="18"/>
      <c r="F569" s="17"/>
      <c r="G569" s="23"/>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7"/>
      <c r="AG569" s="7"/>
      <c r="AH569" s="7"/>
      <c r="AI569" s="7"/>
      <c r="AJ569" s="7"/>
      <c r="AK569" s="7"/>
      <c r="AL569" s="7"/>
      <c r="AM569" s="7"/>
      <c r="AN569" s="7"/>
      <c r="AO569" s="7"/>
      <c r="AP569" s="7"/>
      <c r="AQ569" s="7"/>
      <c r="AR569" s="10"/>
      <c r="AS569" s="10"/>
      <c r="AT569" s="152"/>
      <c r="AU569" s="80" t="s">
        <v>1038</v>
      </c>
    </row>
    <row r="570" spans="1:47" ht="15" customHeight="1">
      <c r="A570" s="18" t="s">
        <v>39</v>
      </c>
      <c r="B570" s="18" t="s">
        <v>40</v>
      </c>
      <c r="C570" s="18" t="s">
        <v>189</v>
      </c>
      <c r="D570" s="18" t="s">
        <v>2174</v>
      </c>
      <c r="E570" s="18"/>
      <c r="F570" s="17"/>
      <c r="G570" s="23"/>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7"/>
      <c r="AG570" s="7"/>
      <c r="AH570" s="7"/>
      <c r="AI570" s="7"/>
      <c r="AJ570" s="7"/>
      <c r="AK570" s="7"/>
      <c r="AL570" s="7"/>
      <c r="AM570" s="7"/>
      <c r="AN570" s="7"/>
      <c r="AO570" s="7"/>
      <c r="AP570" s="7"/>
      <c r="AQ570" s="7"/>
      <c r="AR570" s="10"/>
      <c r="AS570" s="10"/>
      <c r="AT570" s="152"/>
      <c r="AU570" s="80" t="s">
        <v>1038</v>
      </c>
    </row>
    <row r="571" spans="1:47" ht="15" customHeight="1">
      <c r="A571" s="18" t="s">
        <v>39</v>
      </c>
      <c r="B571" s="18" t="s">
        <v>40</v>
      </c>
      <c r="C571" s="18" t="s">
        <v>602</v>
      </c>
      <c r="D571" s="18" t="s">
        <v>2175</v>
      </c>
      <c r="E571" s="18"/>
      <c r="F571" s="17"/>
      <c r="G571" s="23"/>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7"/>
      <c r="AG571" s="7"/>
      <c r="AH571" s="7"/>
      <c r="AI571" s="7"/>
      <c r="AJ571" s="7"/>
      <c r="AK571" s="7"/>
      <c r="AL571" s="8"/>
      <c r="AM571" s="8"/>
      <c r="AN571" s="7"/>
      <c r="AO571" s="7"/>
      <c r="AP571" s="7"/>
      <c r="AQ571" s="7"/>
      <c r="AR571" s="7"/>
      <c r="AS571" s="7"/>
      <c r="AT571" s="152"/>
      <c r="AU571" s="80" t="s">
        <v>1038</v>
      </c>
    </row>
    <row r="572" spans="1:47" ht="15" customHeight="1">
      <c r="A572" s="18" t="s">
        <v>39</v>
      </c>
      <c r="B572" s="18" t="s">
        <v>40</v>
      </c>
      <c r="C572" s="18" t="s">
        <v>602</v>
      </c>
      <c r="D572" s="18" t="s">
        <v>2174</v>
      </c>
      <c r="E572" s="18"/>
      <c r="F572" s="17"/>
      <c r="G572" s="23"/>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7"/>
      <c r="AG572" s="7"/>
      <c r="AH572" s="7"/>
      <c r="AI572" s="7"/>
      <c r="AJ572" s="7"/>
      <c r="AK572" s="7"/>
      <c r="AL572" s="8"/>
      <c r="AM572" s="8"/>
      <c r="AN572" s="7"/>
      <c r="AO572" s="7"/>
      <c r="AP572" s="7"/>
      <c r="AQ572" s="7"/>
      <c r="AR572" s="7"/>
      <c r="AS572" s="7"/>
      <c r="AT572" s="152"/>
      <c r="AU572" s="80" t="s">
        <v>1038</v>
      </c>
    </row>
    <row r="573" spans="1:47" ht="15" customHeight="1">
      <c r="A573" s="6" t="s">
        <v>39</v>
      </c>
      <c r="B573" s="6" t="s">
        <v>40</v>
      </c>
      <c r="C573" s="6" t="s">
        <v>602</v>
      </c>
      <c r="D573" s="6" t="s">
        <v>2176</v>
      </c>
      <c r="E573" s="6"/>
      <c r="F573" s="9">
        <v>0.18</v>
      </c>
      <c r="G573" s="23" t="s">
        <v>525</v>
      </c>
      <c r="H573" s="6" t="s">
        <v>613</v>
      </c>
      <c r="I573" s="6" t="s">
        <v>613</v>
      </c>
      <c r="J573" s="6"/>
      <c r="K573" s="6"/>
      <c r="L573" s="6"/>
      <c r="M573" s="6"/>
      <c r="N573" s="6"/>
      <c r="O573" s="6"/>
      <c r="P573" s="6"/>
      <c r="Q573" s="6"/>
      <c r="R573" s="6"/>
      <c r="S573" s="6"/>
      <c r="T573" s="6"/>
      <c r="U573" s="6"/>
      <c r="V573" s="6"/>
      <c r="W573" s="6"/>
      <c r="X573" s="6"/>
      <c r="Y573" s="6"/>
      <c r="Z573" s="6"/>
      <c r="AA573" s="6"/>
      <c r="AB573" s="6"/>
      <c r="AC573" s="6"/>
      <c r="AD573" s="6"/>
      <c r="AE573" s="6"/>
      <c r="AF573" s="7">
        <v>1</v>
      </c>
      <c r="AG573" s="7">
        <f t="shared" ref="AG573:AH573" si="655">IF(H573="US",1,0)</f>
        <v>0</v>
      </c>
      <c r="AH573" s="7">
        <f t="shared" si="655"/>
        <v>0</v>
      </c>
      <c r="AI573" s="7">
        <f>IF(G573="US",1,0)</f>
        <v>1</v>
      </c>
      <c r="AJ573" s="7" t="str">
        <f>IF(AF573=0,"0",IF(AF573=0.5,"3","6"))</f>
        <v>6</v>
      </c>
      <c r="AK573" s="7" t="str">
        <f>IF(AI573=1,"6","0")</f>
        <v>6</v>
      </c>
      <c r="AL573" s="7">
        <v>3</v>
      </c>
      <c r="AM573" s="7" t="str">
        <f>IF(AH573=1,"7","0")</f>
        <v>0</v>
      </c>
      <c r="AN573" s="7" t="str">
        <f>IF(AI573=1,"11","0")</f>
        <v>11</v>
      </c>
      <c r="AO573" s="7" t="str">
        <f>IF(AG573=1,"14","0")</f>
        <v>0</v>
      </c>
      <c r="AP573" s="7">
        <f>(0.5*F573)*100</f>
        <v>9</v>
      </c>
      <c r="AQ573" s="7">
        <f>SUM(AJ573+AK573+AL573+AM573+AN573+AO573+AP573)</f>
        <v>35</v>
      </c>
      <c r="AR573" s="10">
        <f>IF(AQ573&lt;AQ571,AR571+1,AR571)</f>
        <v>0</v>
      </c>
      <c r="AS573" s="10"/>
      <c r="AT573" s="152"/>
      <c r="AU573" t="s">
        <v>1812</v>
      </c>
    </row>
    <row r="574" spans="1:47" ht="15" customHeight="1">
      <c r="A574" s="18" t="s">
        <v>39</v>
      </c>
      <c r="B574" s="18" t="s">
        <v>40</v>
      </c>
      <c r="C574" s="18" t="s">
        <v>608</v>
      </c>
      <c r="D574" s="18" t="s">
        <v>2176</v>
      </c>
      <c r="E574" s="18"/>
      <c r="F574" s="17"/>
      <c r="G574" s="23"/>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7"/>
      <c r="AG574" s="7"/>
      <c r="AH574" s="7"/>
      <c r="AI574" s="7"/>
      <c r="AJ574" s="7"/>
      <c r="AK574" s="7"/>
      <c r="AL574" s="8"/>
      <c r="AM574" s="8"/>
      <c r="AN574" s="7"/>
      <c r="AO574" s="7"/>
      <c r="AP574" s="7"/>
      <c r="AQ574" s="7"/>
      <c r="AR574" s="7"/>
      <c r="AS574" s="7"/>
      <c r="AT574" s="152"/>
      <c r="AU574" s="80" t="s">
        <v>1038</v>
      </c>
    </row>
    <row r="575" spans="1:47" ht="15" customHeight="1">
      <c r="A575" s="18" t="s">
        <v>39</v>
      </c>
      <c r="B575" s="18" t="s">
        <v>40</v>
      </c>
      <c r="C575" s="18" t="s">
        <v>608</v>
      </c>
      <c r="D575" s="18" t="s">
        <v>2175</v>
      </c>
      <c r="E575" s="18"/>
      <c r="F575" s="17"/>
      <c r="G575" s="23"/>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7"/>
      <c r="AG575" s="7"/>
      <c r="AH575" s="7"/>
      <c r="AI575" s="7"/>
      <c r="AJ575" s="7"/>
      <c r="AK575" s="7"/>
      <c r="AL575" s="8"/>
      <c r="AM575" s="8"/>
      <c r="AN575" s="7"/>
      <c r="AO575" s="7"/>
      <c r="AP575" s="7"/>
      <c r="AQ575" s="7"/>
      <c r="AR575" s="7"/>
      <c r="AS575" s="7"/>
      <c r="AT575" s="152"/>
      <c r="AU575" s="80" t="s">
        <v>1038</v>
      </c>
    </row>
    <row r="576" spans="1:47" ht="15" customHeight="1">
      <c r="A576" s="18" t="s">
        <v>39</v>
      </c>
      <c r="B576" s="18" t="s">
        <v>40</v>
      </c>
      <c r="C576" s="18" t="s">
        <v>608</v>
      </c>
      <c r="D576" s="18" t="s">
        <v>2177</v>
      </c>
      <c r="E576" s="18"/>
      <c r="F576" s="17"/>
      <c r="G576" s="23"/>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7"/>
      <c r="AG576" s="7"/>
      <c r="AH576" s="7"/>
      <c r="AI576" s="7"/>
      <c r="AJ576" s="7"/>
      <c r="AK576" s="7"/>
      <c r="AL576" s="8"/>
      <c r="AM576" s="8"/>
      <c r="AN576" s="7"/>
      <c r="AO576" s="7"/>
      <c r="AP576" s="7"/>
      <c r="AQ576" s="7"/>
      <c r="AR576" s="7"/>
      <c r="AS576" s="7"/>
      <c r="AT576" s="152"/>
      <c r="AU576" s="80" t="s">
        <v>1038</v>
      </c>
    </row>
    <row r="577" spans="1:47" ht="15" customHeight="1">
      <c r="A577" s="18" t="s">
        <v>39</v>
      </c>
      <c r="B577" s="18" t="s">
        <v>40</v>
      </c>
      <c r="C577" s="18" t="s">
        <v>608</v>
      </c>
      <c r="D577" s="18" t="s">
        <v>1275</v>
      </c>
      <c r="E577" s="18"/>
      <c r="F577" s="17"/>
      <c r="G577" s="23"/>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7"/>
      <c r="AG577" s="7"/>
      <c r="AH577" s="7"/>
      <c r="AI577" s="7"/>
      <c r="AJ577" s="7"/>
      <c r="AK577" s="7"/>
      <c r="AL577" s="8"/>
      <c r="AM577" s="8"/>
      <c r="AN577" s="7"/>
      <c r="AO577" s="7"/>
      <c r="AP577" s="7"/>
      <c r="AQ577" s="7"/>
      <c r="AR577" s="7"/>
      <c r="AS577" s="7"/>
      <c r="AT577" s="152"/>
      <c r="AU577" s="80" t="s">
        <v>1038</v>
      </c>
    </row>
    <row r="578" spans="1:47" ht="15" customHeight="1">
      <c r="A578" s="18" t="s">
        <v>39</v>
      </c>
      <c r="B578" s="18" t="s">
        <v>40</v>
      </c>
      <c r="C578" s="18" t="s">
        <v>608</v>
      </c>
      <c r="D578" s="18" t="s">
        <v>2178</v>
      </c>
      <c r="E578" s="18"/>
      <c r="F578" s="17"/>
      <c r="G578" s="23"/>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7"/>
      <c r="AG578" s="7"/>
      <c r="AH578" s="7"/>
      <c r="AI578" s="7"/>
      <c r="AJ578" s="7"/>
      <c r="AK578" s="7"/>
      <c r="AL578" s="8"/>
      <c r="AM578" s="8"/>
      <c r="AN578" s="7"/>
      <c r="AO578" s="7"/>
      <c r="AP578" s="7"/>
      <c r="AQ578" s="7"/>
      <c r="AR578" s="7"/>
      <c r="AS578" s="7"/>
      <c r="AT578" s="152"/>
      <c r="AU578" s="80" t="s">
        <v>1038</v>
      </c>
    </row>
    <row r="579" spans="1:47" ht="15" customHeight="1">
      <c r="A579" s="6" t="s">
        <v>39</v>
      </c>
      <c r="B579" s="6" t="s">
        <v>40</v>
      </c>
      <c r="C579" s="6" t="s">
        <v>2179</v>
      </c>
      <c r="D579" s="6" t="s">
        <v>2180</v>
      </c>
      <c r="E579" s="6"/>
      <c r="F579" s="9">
        <v>0.59</v>
      </c>
      <c r="G579" s="23" t="s">
        <v>525</v>
      </c>
      <c r="H579" s="6" t="s">
        <v>525</v>
      </c>
      <c r="I579" s="6" t="s">
        <v>525</v>
      </c>
      <c r="J579" s="6"/>
      <c r="K579" s="6"/>
      <c r="L579" s="6"/>
      <c r="M579" s="6"/>
      <c r="N579" s="6"/>
      <c r="O579" s="6"/>
      <c r="P579" s="6"/>
      <c r="Q579" s="6"/>
      <c r="R579" s="6"/>
      <c r="S579" s="6"/>
      <c r="T579" s="6"/>
      <c r="U579" s="6"/>
      <c r="V579" s="6"/>
      <c r="W579" s="6"/>
      <c r="X579" s="6"/>
      <c r="Y579" s="6"/>
      <c r="Z579" s="6"/>
      <c r="AA579" s="6"/>
      <c r="AB579" s="6"/>
      <c r="AC579" s="6"/>
      <c r="AD579" s="6"/>
      <c r="AE579" s="6"/>
      <c r="AF579" s="7">
        <v>1</v>
      </c>
      <c r="AG579" s="7">
        <f t="shared" ref="AG579:AH579" si="656">IF(H579="US",1,0)</f>
        <v>1</v>
      </c>
      <c r="AH579" s="7">
        <f t="shared" si="656"/>
        <v>1</v>
      </c>
      <c r="AI579" s="7">
        <f t="shared" ref="AI579:AI581" si="657">IF(G579="US",1,0)</f>
        <v>1</v>
      </c>
      <c r="AJ579" s="7" t="str">
        <f t="shared" ref="AJ579:AJ581" si="658">IF(AF579=0,"0",IF(AF579=0.5,"3","6"))</f>
        <v>6</v>
      </c>
      <c r="AK579" s="7" t="str">
        <f t="shared" ref="AK579:AK581" si="659">IF(AI579=1,"6","0")</f>
        <v>6</v>
      </c>
      <c r="AL579" s="7" t="str">
        <f t="shared" ref="AL579:AL580" si="660">IF(AF579=0,"1",IF(AF579=0.5,"3","6"))</f>
        <v>6</v>
      </c>
      <c r="AM579" s="7" t="str">
        <f t="shared" ref="AM579:AM581" si="661">IF(AH579=1,"7","0")</f>
        <v>7</v>
      </c>
      <c r="AN579" s="7" t="str">
        <f t="shared" ref="AN579:AN581" si="662">IF(AI579=1,"11","0")</f>
        <v>11</v>
      </c>
      <c r="AO579" s="7" t="str">
        <f t="shared" ref="AO579:AO581" si="663">IF(AG579=1,"14","0")</f>
        <v>14</v>
      </c>
      <c r="AP579" s="7">
        <f t="shared" ref="AP579:AP581" si="664">(0.5*F579)*100</f>
        <v>29.5</v>
      </c>
      <c r="AQ579" s="7">
        <f t="shared" ref="AQ579:AQ581" si="665">SUM(AJ579+AK579+AL579+AM579+AN579+AO579+AP579)</f>
        <v>79.5</v>
      </c>
      <c r="AR579" s="10">
        <f>IF(AQ579&lt;AQ574,AR574+1,AR574)</f>
        <v>0</v>
      </c>
      <c r="AS579" s="10"/>
      <c r="AT579" s="152"/>
      <c r="AU579" t="s">
        <v>1813</v>
      </c>
    </row>
    <row r="580" spans="1:47" ht="15" customHeight="1">
      <c r="A580" s="6" t="s">
        <v>39</v>
      </c>
      <c r="B580" s="6" t="s">
        <v>40</v>
      </c>
      <c r="C580" s="6" t="s">
        <v>2179</v>
      </c>
      <c r="D580" s="6" t="s">
        <v>2181</v>
      </c>
      <c r="E580" s="6"/>
      <c r="F580" s="9">
        <v>0.59</v>
      </c>
      <c r="G580" s="23" t="s">
        <v>525</v>
      </c>
      <c r="H580" s="6" t="s">
        <v>525</v>
      </c>
      <c r="I580" s="6" t="s">
        <v>444</v>
      </c>
      <c r="J580" s="6"/>
      <c r="K580" s="6"/>
      <c r="L580" s="6"/>
      <c r="M580" s="6"/>
      <c r="N580" s="6"/>
      <c r="O580" s="6"/>
      <c r="P580" s="6"/>
      <c r="Q580" s="6"/>
      <c r="R580" s="6"/>
      <c r="S580" s="6"/>
      <c r="T580" s="6"/>
      <c r="U580" s="6"/>
      <c r="V580" s="6"/>
      <c r="W580" s="6"/>
      <c r="X580" s="6"/>
      <c r="Y580" s="6"/>
      <c r="Z580" s="6"/>
      <c r="AA580" s="6"/>
      <c r="AB580" s="6"/>
      <c r="AC580" s="6"/>
      <c r="AD580" s="6"/>
      <c r="AE580" s="6"/>
      <c r="AF580" s="7">
        <v>1</v>
      </c>
      <c r="AG580" s="7">
        <f t="shared" ref="AG580:AH580" si="666">IF(H580="US",1,0)</f>
        <v>1</v>
      </c>
      <c r="AH580" s="7">
        <f t="shared" si="666"/>
        <v>0</v>
      </c>
      <c r="AI580" s="7">
        <f t="shared" si="657"/>
        <v>1</v>
      </c>
      <c r="AJ580" s="7" t="str">
        <f t="shared" si="658"/>
        <v>6</v>
      </c>
      <c r="AK580" s="7" t="str">
        <f t="shared" si="659"/>
        <v>6</v>
      </c>
      <c r="AL580" s="7" t="str">
        <f t="shared" si="660"/>
        <v>6</v>
      </c>
      <c r="AM580" s="7" t="str">
        <f t="shared" si="661"/>
        <v>0</v>
      </c>
      <c r="AN580" s="7" t="str">
        <f t="shared" si="662"/>
        <v>11</v>
      </c>
      <c r="AO580" s="7" t="str">
        <f t="shared" si="663"/>
        <v>14</v>
      </c>
      <c r="AP580" s="7">
        <f t="shared" si="664"/>
        <v>29.5</v>
      </c>
      <c r="AQ580" s="7">
        <f t="shared" si="665"/>
        <v>72.5</v>
      </c>
      <c r="AR580" s="10">
        <f t="shared" ref="AR580:AR581" si="667">IF(AQ580&lt;AQ579,AR579+1,AR579)</f>
        <v>1</v>
      </c>
      <c r="AS580" s="10"/>
      <c r="AT580" s="152"/>
      <c r="AU580" t="s">
        <v>1813</v>
      </c>
    </row>
    <row r="581" spans="1:47" ht="15" customHeight="1">
      <c r="A581" s="6" t="s">
        <v>39</v>
      </c>
      <c r="B581" s="6" t="s">
        <v>40</v>
      </c>
      <c r="C581" s="6" t="s">
        <v>610</v>
      </c>
      <c r="D581" s="6" t="s">
        <v>2182</v>
      </c>
      <c r="E581" s="6"/>
      <c r="F581" s="9">
        <v>0.56000000000000005</v>
      </c>
      <c r="G581" s="23" t="s">
        <v>525</v>
      </c>
      <c r="H581" s="6" t="s">
        <v>525</v>
      </c>
      <c r="I581" s="6" t="s">
        <v>525</v>
      </c>
      <c r="J581" s="6"/>
      <c r="K581" s="6"/>
      <c r="L581" s="6"/>
      <c r="M581" s="6"/>
      <c r="N581" s="6"/>
      <c r="O581" s="6"/>
      <c r="P581" s="6"/>
      <c r="Q581" s="6"/>
      <c r="R581" s="6"/>
      <c r="S581" s="6"/>
      <c r="T581" s="6"/>
      <c r="U581" s="6"/>
      <c r="V581" s="6"/>
      <c r="W581" s="6"/>
      <c r="X581" s="6"/>
      <c r="Y581" s="6"/>
      <c r="Z581" s="6"/>
      <c r="AA581" s="6"/>
      <c r="AB581" s="6"/>
      <c r="AC581" s="6"/>
      <c r="AD581" s="6"/>
      <c r="AE581" s="6"/>
      <c r="AF581" s="7">
        <v>1</v>
      </c>
      <c r="AG581" s="7">
        <f t="shared" ref="AG581:AH581" si="668">IF(H581="US",1,0)</f>
        <v>1</v>
      </c>
      <c r="AH581" s="7">
        <f t="shared" si="668"/>
        <v>1</v>
      </c>
      <c r="AI581" s="7">
        <f t="shared" si="657"/>
        <v>1</v>
      </c>
      <c r="AJ581" s="7" t="str">
        <f t="shared" si="658"/>
        <v>6</v>
      </c>
      <c r="AK581" s="7" t="str">
        <f t="shared" si="659"/>
        <v>6</v>
      </c>
      <c r="AL581" s="7">
        <v>3</v>
      </c>
      <c r="AM581" s="7" t="str">
        <f t="shared" si="661"/>
        <v>7</v>
      </c>
      <c r="AN581" s="7" t="str">
        <f t="shared" si="662"/>
        <v>11</v>
      </c>
      <c r="AO581" s="7" t="str">
        <f t="shared" si="663"/>
        <v>14</v>
      </c>
      <c r="AP581" s="7">
        <f t="shared" si="664"/>
        <v>28.000000000000004</v>
      </c>
      <c r="AQ581" s="7">
        <f t="shared" si="665"/>
        <v>75</v>
      </c>
      <c r="AR581" s="10">
        <f t="shared" si="667"/>
        <v>1</v>
      </c>
      <c r="AS581" s="10"/>
      <c r="AT581" s="152"/>
      <c r="AU581" t="s">
        <v>1813</v>
      </c>
    </row>
    <row r="582" spans="1:47" ht="15" customHeight="1">
      <c r="A582" s="18" t="s">
        <v>39</v>
      </c>
      <c r="B582" s="18" t="s">
        <v>40</v>
      </c>
      <c r="C582" s="18" t="s">
        <v>610</v>
      </c>
      <c r="D582" s="18" t="s">
        <v>2183</v>
      </c>
      <c r="E582" s="18"/>
      <c r="F582" s="17"/>
      <c r="G582" s="23"/>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7"/>
      <c r="AG582" s="7"/>
      <c r="AH582" s="7"/>
      <c r="AI582" s="7"/>
      <c r="AJ582" s="7"/>
      <c r="AK582" s="7"/>
      <c r="AL582" s="7"/>
      <c r="AM582" s="7"/>
      <c r="AN582" s="7"/>
      <c r="AO582" s="7"/>
      <c r="AP582" s="7"/>
      <c r="AQ582" s="7"/>
      <c r="AR582" s="10"/>
      <c r="AS582" s="10"/>
      <c r="AT582" s="152"/>
      <c r="AU582" s="80" t="s">
        <v>1038</v>
      </c>
    </row>
    <row r="583" spans="1:47" ht="15" customHeight="1">
      <c r="A583" s="18" t="s">
        <v>39</v>
      </c>
      <c r="B583" s="18" t="s">
        <v>40</v>
      </c>
      <c r="C583" s="18" t="s">
        <v>610</v>
      </c>
      <c r="D583" s="18" t="s">
        <v>2175</v>
      </c>
      <c r="E583" s="18"/>
      <c r="F583" s="17"/>
      <c r="G583" s="23"/>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7"/>
      <c r="AG583" s="7"/>
      <c r="AH583" s="7"/>
      <c r="AI583" s="7"/>
      <c r="AJ583" s="7"/>
      <c r="AK583" s="7"/>
      <c r="AL583" s="7"/>
      <c r="AM583" s="7"/>
      <c r="AN583" s="7"/>
      <c r="AO583" s="7"/>
      <c r="AP583" s="7"/>
      <c r="AQ583" s="7"/>
      <c r="AR583" s="10"/>
      <c r="AS583" s="10"/>
      <c r="AT583" s="152"/>
      <c r="AU583" s="80" t="s">
        <v>1038</v>
      </c>
    </row>
    <row r="584" spans="1:47" ht="15" customHeight="1">
      <c r="A584" s="18" t="s">
        <v>39</v>
      </c>
      <c r="B584" s="18" t="s">
        <v>40</v>
      </c>
      <c r="C584" s="18" t="s">
        <v>610</v>
      </c>
      <c r="D584" s="18" t="s">
        <v>2184</v>
      </c>
      <c r="E584" s="18"/>
      <c r="F584" s="17"/>
      <c r="G584" s="23"/>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7"/>
      <c r="AG584" s="7"/>
      <c r="AH584" s="7"/>
      <c r="AI584" s="7"/>
      <c r="AJ584" s="7"/>
      <c r="AK584" s="7"/>
      <c r="AL584" s="7"/>
      <c r="AM584" s="7"/>
      <c r="AN584" s="7"/>
      <c r="AO584" s="7"/>
      <c r="AP584" s="7"/>
      <c r="AQ584" s="7"/>
      <c r="AR584" s="10"/>
      <c r="AS584" s="10"/>
      <c r="AT584" s="152"/>
      <c r="AU584" s="80" t="s">
        <v>1038</v>
      </c>
    </row>
    <row r="585" spans="1:47" ht="15" customHeight="1">
      <c r="A585" s="18" t="s">
        <v>39</v>
      </c>
      <c r="B585" s="18" t="s">
        <v>40</v>
      </c>
      <c r="C585" s="18" t="s">
        <v>610</v>
      </c>
      <c r="D585" s="18" t="s">
        <v>2185</v>
      </c>
      <c r="E585" s="18"/>
      <c r="F585" s="17"/>
      <c r="G585" s="23"/>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7"/>
      <c r="AG585" s="7"/>
      <c r="AH585" s="7"/>
      <c r="AI585" s="7"/>
      <c r="AJ585" s="7"/>
      <c r="AK585" s="7"/>
      <c r="AL585" s="7"/>
      <c r="AM585" s="7"/>
      <c r="AN585" s="7"/>
      <c r="AO585" s="7"/>
      <c r="AP585" s="7"/>
      <c r="AQ585" s="7"/>
      <c r="AR585" s="10"/>
      <c r="AS585" s="10"/>
      <c r="AT585" s="152"/>
      <c r="AU585" s="80" t="s">
        <v>1038</v>
      </c>
    </row>
    <row r="586" spans="1:47" ht="15" customHeight="1">
      <c r="A586" s="6" t="s">
        <v>39</v>
      </c>
      <c r="B586" s="6" t="s">
        <v>40</v>
      </c>
      <c r="C586" s="6" t="s">
        <v>1266</v>
      </c>
      <c r="D586" s="6" t="s">
        <v>2180</v>
      </c>
      <c r="E586" s="6"/>
      <c r="F586" s="9">
        <v>0.68</v>
      </c>
      <c r="G586" s="23" t="s">
        <v>525</v>
      </c>
      <c r="H586" s="6" t="s">
        <v>525</v>
      </c>
      <c r="I586" s="6" t="s">
        <v>444</v>
      </c>
      <c r="J586" s="6"/>
      <c r="K586" s="6"/>
      <c r="L586" s="6"/>
      <c r="M586" s="6"/>
      <c r="N586" s="6"/>
      <c r="O586" s="6"/>
      <c r="P586" s="6"/>
      <c r="Q586" s="6"/>
      <c r="R586" s="6"/>
      <c r="S586" s="6"/>
      <c r="T586" s="6"/>
      <c r="U586" s="6"/>
      <c r="V586" s="6"/>
      <c r="W586" s="6"/>
      <c r="X586" s="6"/>
      <c r="Y586" s="6"/>
      <c r="Z586" s="6"/>
      <c r="AA586" s="6"/>
      <c r="AB586" s="6"/>
      <c r="AC586" s="6"/>
      <c r="AD586" s="6"/>
      <c r="AE586" s="6"/>
      <c r="AF586" s="7">
        <v>1</v>
      </c>
      <c r="AG586" s="7">
        <f t="shared" ref="AG586:AH586" si="669">IF(H586="US",1,0)</f>
        <v>1</v>
      </c>
      <c r="AH586" s="7">
        <f t="shared" si="669"/>
        <v>0</v>
      </c>
      <c r="AI586" s="7">
        <f t="shared" ref="AI586:AI587" si="670">IF(G586="US",1,0)</f>
        <v>1</v>
      </c>
      <c r="AJ586" s="7" t="str">
        <f t="shared" ref="AJ586:AJ587" si="671">IF(AF586=0,"0",IF(AF586=0.5,"3","6"))</f>
        <v>6</v>
      </c>
      <c r="AK586" s="7" t="str">
        <f t="shared" ref="AK586:AK587" si="672">IF(AI586=1,"6","0")</f>
        <v>6</v>
      </c>
      <c r="AL586" s="7">
        <v>3</v>
      </c>
      <c r="AM586" s="7" t="str">
        <f t="shared" ref="AM586:AM587" si="673">IF(AH586=1,"7","0")</f>
        <v>0</v>
      </c>
      <c r="AN586" s="7" t="str">
        <f t="shared" ref="AN586:AN587" si="674">IF(AI586=1,"11","0")</f>
        <v>11</v>
      </c>
      <c r="AO586" s="7" t="str">
        <f t="shared" ref="AO586:AO587" si="675">IF(AG586=1,"14","0")</f>
        <v>14</v>
      </c>
      <c r="AP586" s="7">
        <f t="shared" ref="AP586:AP587" si="676">(0.5*F586)*100</f>
        <v>34</v>
      </c>
      <c r="AQ586" s="7">
        <f t="shared" ref="AQ586:AQ587" si="677">SUM(AJ586+AK586+AL586+AM586+AN586+AO586+AP586)</f>
        <v>74</v>
      </c>
      <c r="AR586" s="10">
        <f>IF(AQ586&lt;AQ581,AR581+1,AR581)</f>
        <v>2</v>
      </c>
      <c r="AS586" s="10"/>
      <c r="AT586" s="152"/>
      <c r="AU586" t="s">
        <v>1813</v>
      </c>
    </row>
    <row r="587" spans="1:47" ht="15" customHeight="1">
      <c r="A587" s="6" t="s">
        <v>39</v>
      </c>
      <c r="B587" s="6" t="s">
        <v>40</v>
      </c>
      <c r="C587" s="6" t="s">
        <v>1266</v>
      </c>
      <c r="D587" s="6" t="s">
        <v>2181</v>
      </c>
      <c r="E587" s="6"/>
      <c r="F587" s="9">
        <v>0.68</v>
      </c>
      <c r="G587" s="23" t="s">
        <v>525</v>
      </c>
      <c r="H587" s="6" t="s">
        <v>525</v>
      </c>
      <c r="I587" s="6" t="s">
        <v>525</v>
      </c>
      <c r="J587" s="6"/>
      <c r="K587" s="6"/>
      <c r="L587" s="6"/>
      <c r="M587" s="6"/>
      <c r="N587" s="6"/>
      <c r="O587" s="6"/>
      <c r="P587" s="6"/>
      <c r="Q587" s="6"/>
      <c r="R587" s="6"/>
      <c r="S587" s="6"/>
      <c r="T587" s="6"/>
      <c r="U587" s="6"/>
      <c r="V587" s="6"/>
      <c r="W587" s="6"/>
      <c r="X587" s="6"/>
      <c r="Y587" s="6"/>
      <c r="Z587" s="6"/>
      <c r="AA587" s="6"/>
      <c r="AB587" s="6"/>
      <c r="AC587" s="6"/>
      <c r="AD587" s="6"/>
      <c r="AE587" s="6"/>
      <c r="AF587" s="7">
        <v>1</v>
      </c>
      <c r="AG587" s="7">
        <f t="shared" ref="AG587:AH587" si="678">IF(H587="US",1,0)</f>
        <v>1</v>
      </c>
      <c r="AH587" s="7">
        <f t="shared" si="678"/>
        <v>1</v>
      </c>
      <c r="AI587" s="7">
        <f t="shared" si="670"/>
        <v>1</v>
      </c>
      <c r="AJ587" s="7" t="str">
        <f t="shared" si="671"/>
        <v>6</v>
      </c>
      <c r="AK587" s="7" t="str">
        <f t="shared" si="672"/>
        <v>6</v>
      </c>
      <c r="AL587" s="7">
        <v>3</v>
      </c>
      <c r="AM587" s="7" t="str">
        <f t="shared" si="673"/>
        <v>7</v>
      </c>
      <c r="AN587" s="7" t="str">
        <f t="shared" si="674"/>
        <v>11</v>
      </c>
      <c r="AO587" s="7" t="str">
        <f t="shared" si="675"/>
        <v>14</v>
      </c>
      <c r="AP587" s="7">
        <f t="shared" si="676"/>
        <v>34</v>
      </c>
      <c r="AQ587" s="7">
        <f t="shared" si="677"/>
        <v>81</v>
      </c>
      <c r="AR587" s="10">
        <f>IF(AQ587&lt;AQ586,AR586+1,AR586)</f>
        <v>2</v>
      </c>
      <c r="AS587" s="10"/>
      <c r="AT587" s="152"/>
      <c r="AU587" t="s">
        <v>1813</v>
      </c>
    </row>
    <row r="588" spans="1:47" ht="15" customHeight="1">
      <c r="A588" s="18" t="s">
        <v>39</v>
      </c>
      <c r="B588" s="18" t="s">
        <v>40</v>
      </c>
      <c r="C588" s="18" t="s">
        <v>1266</v>
      </c>
      <c r="D588" s="18" t="s">
        <v>2186</v>
      </c>
      <c r="E588" s="18"/>
      <c r="F588" s="17"/>
      <c r="G588" s="23"/>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7"/>
      <c r="AG588" s="7"/>
      <c r="AH588" s="7"/>
      <c r="AI588" s="7"/>
      <c r="AJ588" s="7"/>
      <c r="AK588" s="7"/>
      <c r="AL588" s="7"/>
      <c r="AM588" s="7"/>
      <c r="AN588" s="7"/>
      <c r="AO588" s="7"/>
      <c r="AP588" s="7"/>
      <c r="AQ588" s="7"/>
      <c r="AR588" s="10"/>
      <c r="AS588" s="10"/>
      <c r="AT588" s="152"/>
      <c r="AU588" s="80" t="s">
        <v>1038</v>
      </c>
    </row>
    <row r="589" spans="1:47" ht="15" customHeight="1">
      <c r="A589" s="18" t="s">
        <v>39</v>
      </c>
      <c r="B589" s="18" t="s">
        <v>40</v>
      </c>
      <c r="C589" s="18" t="s">
        <v>1266</v>
      </c>
      <c r="D589" s="18" t="s">
        <v>2187</v>
      </c>
      <c r="E589" s="18"/>
      <c r="F589" s="17"/>
      <c r="G589" s="23"/>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7"/>
      <c r="AG589" s="7"/>
      <c r="AH589" s="7"/>
      <c r="AI589" s="7"/>
      <c r="AJ589" s="7"/>
      <c r="AK589" s="7"/>
      <c r="AL589" s="7"/>
      <c r="AM589" s="7"/>
      <c r="AN589" s="7"/>
      <c r="AO589" s="7"/>
      <c r="AP589" s="7"/>
      <c r="AQ589" s="7"/>
      <c r="AR589" s="10"/>
      <c r="AS589" s="10"/>
      <c r="AT589" s="152"/>
      <c r="AU589" s="80" t="s">
        <v>1038</v>
      </c>
    </row>
    <row r="590" spans="1:47" ht="15" customHeight="1">
      <c r="A590" s="18" t="s">
        <v>39</v>
      </c>
      <c r="B590" s="18" t="s">
        <v>40</v>
      </c>
      <c r="C590" s="18" t="s">
        <v>1266</v>
      </c>
      <c r="D590" s="18" t="s">
        <v>2188</v>
      </c>
      <c r="E590" s="18"/>
      <c r="F590" s="17"/>
      <c r="G590" s="23"/>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7"/>
      <c r="AG590" s="7"/>
      <c r="AH590" s="7"/>
      <c r="AI590" s="7"/>
      <c r="AJ590" s="7"/>
      <c r="AK590" s="7"/>
      <c r="AL590" s="7"/>
      <c r="AM590" s="7"/>
      <c r="AN590" s="7"/>
      <c r="AO590" s="7"/>
      <c r="AP590" s="7"/>
      <c r="AQ590" s="7"/>
      <c r="AR590" s="10"/>
      <c r="AS590" s="10"/>
      <c r="AT590" s="152"/>
      <c r="AU590" s="80" t="s">
        <v>1038</v>
      </c>
    </row>
    <row r="591" spans="1:47" ht="15" customHeight="1">
      <c r="A591" s="28" t="s">
        <v>39</v>
      </c>
      <c r="B591" s="28" t="s">
        <v>40</v>
      </c>
      <c r="C591" s="28" t="s">
        <v>2189</v>
      </c>
      <c r="D591" s="28"/>
      <c r="E591" s="28"/>
      <c r="F591" s="81">
        <v>0.53</v>
      </c>
      <c r="G591" s="23" t="s">
        <v>525</v>
      </c>
      <c r="H591" s="6" t="s">
        <v>445</v>
      </c>
      <c r="I591" s="6" t="s">
        <v>444</v>
      </c>
      <c r="J591" s="6"/>
      <c r="K591" s="6"/>
      <c r="L591" s="6"/>
      <c r="M591" s="6"/>
      <c r="N591" s="6"/>
      <c r="O591" s="6"/>
      <c r="P591" s="6"/>
      <c r="Q591" s="6"/>
      <c r="R591" s="6"/>
      <c r="S591" s="6"/>
      <c r="T591" s="6"/>
      <c r="U591" s="6"/>
      <c r="V591" s="6"/>
      <c r="W591" s="6"/>
      <c r="X591" s="6"/>
      <c r="Y591" s="6"/>
      <c r="Z591" s="6"/>
      <c r="AA591" s="6"/>
      <c r="AB591" s="6"/>
      <c r="AC591" s="6"/>
      <c r="AD591" s="6"/>
      <c r="AE591" s="6"/>
      <c r="AF591" s="7">
        <v>1</v>
      </c>
      <c r="AG591" s="7">
        <f t="shared" ref="AG591:AH591" si="679">IF(H591="US",1,0)</f>
        <v>0</v>
      </c>
      <c r="AH591" s="7">
        <f t="shared" si="679"/>
        <v>0</v>
      </c>
      <c r="AI591" s="7">
        <f t="shared" ref="AI591:AI594" si="680">IF(G591="US",1,0)</f>
        <v>1</v>
      </c>
      <c r="AJ591" s="7" t="str">
        <f t="shared" ref="AJ591:AJ594" si="681">IF(AF591=0,"0",IF(AF591=0.5,"3","6"))</f>
        <v>6</v>
      </c>
      <c r="AK591" s="7" t="str">
        <f t="shared" ref="AK591:AK594" si="682">IF(AI591=1,"6","0")</f>
        <v>6</v>
      </c>
      <c r="AL591" s="7" t="str">
        <f t="shared" ref="AL591:AL593" si="683">IF(AF591=0,"1",IF(AF591=0.5,"3","6"))</f>
        <v>6</v>
      </c>
      <c r="AM591" s="7" t="str">
        <f t="shared" ref="AM591:AM594" si="684">IF(AH591=1,"7","0")</f>
        <v>0</v>
      </c>
      <c r="AN591" s="7" t="str">
        <f t="shared" ref="AN591:AN594" si="685">IF(AI591=1,"11","0")</f>
        <v>11</v>
      </c>
      <c r="AO591" s="7" t="str">
        <f t="shared" ref="AO591:AO594" si="686">IF(AG591=1,"14","0")</f>
        <v>0</v>
      </c>
      <c r="AP591" s="7">
        <f t="shared" ref="AP591:AP594" si="687">(0.5*F591)*100</f>
        <v>26.5</v>
      </c>
      <c r="AQ591" s="7">
        <f t="shared" ref="AQ591:AQ594" si="688">SUM(AJ591+AK591+AL591+AM591+AN591+AO591+AP591)</f>
        <v>55.5</v>
      </c>
      <c r="AR591" s="10">
        <f>IF(AQ591&lt;AQ587,AR587+1,AR587)</f>
        <v>3</v>
      </c>
      <c r="AS591" s="10"/>
      <c r="AT591" s="152"/>
      <c r="AU591" s="82" t="s">
        <v>1757</v>
      </c>
    </row>
    <row r="592" spans="1:47" ht="15" customHeight="1">
      <c r="A592" s="28" t="s">
        <v>39</v>
      </c>
      <c r="B592" s="28" t="s">
        <v>40</v>
      </c>
      <c r="C592" s="28" t="s">
        <v>2190</v>
      </c>
      <c r="D592" s="28"/>
      <c r="E592" s="28"/>
      <c r="F592" s="81">
        <v>0.53</v>
      </c>
      <c r="G592" s="23" t="s">
        <v>444</v>
      </c>
      <c r="H592" s="6" t="s">
        <v>525</v>
      </c>
      <c r="I592" s="6" t="s">
        <v>525</v>
      </c>
      <c r="J592" s="6"/>
      <c r="K592" s="6"/>
      <c r="L592" s="6"/>
      <c r="M592" s="6"/>
      <c r="N592" s="6"/>
      <c r="O592" s="6"/>
      <c r="P592" s="6"/>
      <c r="Q592" s="6"/>
      <c r="R592" s="6"/>
      <c r="S592" s="6"/>
      <c r="T592" s="6"/>
      <c r="U592" s="6"/>
      <c r="V592" s="6"/>
      <c r="W592" s="6"/>
      <c r="X592" s="6"/>
      <c r="Y592" s="6"/>
      <c r="Z592" s="6"/>
      <c r="AA592" s="6"/>
      <c r="AB592" s="6"/>
      <c r="AC592" s="6"/>
      <c r="AD592" s="6"/>
      <c r="AE592" s="6"/>
      <c r="AF592" s="7">
        <v>1</v>
      </c>
      <c r="AG592" s="7">
        <f t="shared" ref="AG592:AH592" si="689">IF(H592="US",1,0)</f>
        <v>1</v>
      </c>
      <c r="AH592" s="7">
        <f t="shared" si="689"/>
        <v>1</v>
      </c>
      <c r="AI592" s="7">
        <f t="shared" si="680"/>
        <v>0</v>
      </c>
      <c r="AJ592" s="7" t="str">
        <f t="shared" si="681"/>
        <v>6</v>
      </c>
      <c r="AK592" s="7" t="str">
        <f t="shared" si="682"/>
        <v>0</v>
      </c>
      <c r="AL592" s="7" t="str">
        <f t="shared" si="683"/>
        <v>6</v>
      </c>
      <c r="AM592" s="7" t="str">
        <f t="shared" si="684"/>
        <v>7</v>
      </c>
      <c r="AN592" s="7" t="str">
        <f t="shared" si="685"/>
        <v>0</v>
      </c>
      <c r="AO592" s="7" t="str">
        <f t="shared" si="686"/>
        <v>14</v>
      </c>
      <c r="AP592" s="7">
        <f t="shared" si="687"/>
        <v>26.5</v>
      </c>
      <c r="AQ592" s="7">
        <f t="shared" si="688"/>
        <v>59.5</v>
      </c>
      <c r="AR592" s="10">
        <f t="shared" ref="AR592:AR594" si="690">IF(AQ592&lt;AQ591,AR591+1,AR591)</f>
        <v>3</v>
      </c>
      <c r="AS592" s="10"/>
      <c r="AT592" s="152"/>
      <c r="AU592" s="82" t="s">
        <v>1757</v>
      </c>
    </row>
    <row r="593" spans="1:47" ht="15" customHeight="1">
      <c r="A593" s="28" t="s">
        <v>39</v>
      </c>
      <c r="B593" s="28" t="s">
        <v>40</v>
      </c>
      <c r="C593" s="28" t="s">
        <v>2191</v>
      </c>
      <c r="D593" s="28"/>
      <c r="E593" s="28"/>
      <c r="F593" s="81">
        <v>0.53</v>
      </c>
      <c r="G593" s="23" t="s">
        <v>525</v>
      </c>
      <c r="H593" s="6" t="s">
        <v>525</v>
      </c>
      <c r="I593" s="6" t="s">
        <v>525</v>
      </c>
      <c r="J593" s="6"/>
      <c r="K593" s="6"/>
      <c r="L593" s="6"/>
      <c r="M593" s="6"/>
      <c r="N593" s="6"/>
      <c r="O593" s="6"/>
      <c r="P593" s="6"/>
      <c r="Q593" s="6"/>
      <c r="R593" s="6"/>
      <c r="S593" s="6"/>
      <c r="T593" s="6"/>
      <c r="U593" s="6"/>
      <c r="V593" s="6"/>
      <c r="W593" s="6"/>
      <c r="X593" s="6"/>
      <c r="Y593" s="6"/>
      <c r="Z593" s="6"/>
      <c r="AA593" s="6"/>
      <c r="AB593" s="6"/>
      <c r="AC593" s="6"/>
      <c r="AD593" s="6"/>
      <c r="AE593" s="6"/>
      <c r="AF593" s="7">
        <v>1</v>
      </c>
      <c r="AG593" s="7">
        <f t="shared" ref="AG593:AH593" si="691">IF(H593="US",1,0)</f>
        <v>1</v>
      </c>
      <c r="AH593" s="7">
        <f t="shared" si="691"/>
        <v>1</v>
      </c>
      <c r="AI593" s="7">
        <f t="shared" si="680"/>
        <v>1</v>
      </c>
      <c r="AJ593" s="7" t="str">
        <f t="shared" si="681"/>
        <v>6</v>
      </c>
      <c r="AK593" s="7" t="str">
        <f t="shared" si="682"/>
        <v>6</v>
      </c>
      <c r="AL593" s="7" t="str">
        <f t="shared" si="683"/>
        <v>6</v>
      </c>
      <c r="AM593" s="7" t="str">
        <f t="shared" si="684"/>
        <v>7</v>
      </c>
      <c r="AN593" s="7" t="str">
        <f t="shared" si="685"/>
        <v>11</v>
      </c>
      <c r="AO593" s="7" t="str">
        <f t="shared" si="686"/>
        <v>14</v>
      </c>
      <c r="AP593" s="7">
        <f t="shared" si="687"/>
        <v>26.5</v>
      </c>
      <c r="AQ593" s="7">
        <f t="shared" si="688"/>
        <v>76.5</v>
      </c>
      <c r="AR593" s="10">
        <f t="shared" si="690"/>
        <v>3</v>
      </c>
      <c r="AS593" s="10"/>
      <c r="AT593" s="152"/>
      <c r="AU593" s="82" t="s">
        <v>1757</v>
      </c>
    </row>
    <row r="594" spans="1:47" ht="15" customHeight="1">
      <c r="A594" s="6" t="s">
        <v>39</v>
      </c>
      <c r="B594" s="6" t="s">
        <v>40</v>
      </c>
      <c r="C594" s="6" t="s">
        <v>254</v>
      </c>
      <c r="D594" s="6" t="s">
        <v>1779</v>
      </c>
      <c r="E594" s="6"/>
      <c r="F594" s="9">
        <v>0.37</v>
      </c>
      <c r="G594" s="23" t="s">
        <v>583</v>
      </c>
      <c r="H594" s="6" t="s">
        <v>525</v>
      </c>
      <c r="I594" s="6" t="s">
        <v>525</v>
      </c>
      <c r="J594" s="6"/>
      <c r="K594" s="6"/>
      <c r="L594" s="6"/>
      <c r="M594" s="6"/>
      <c r="N594" s="6"/>
      <c r="O594" s="6"/>
      <c r="P594" s="6"/>
      <c r="Q594" s="6"/>
      <c r="R594" s="6"/>
      <c r="S594" s="6"/>
      <c r="T594" s="6"/>
      <c r="U594" s="6"/>
      <c r="V594" s="6"/>
      <c r="W594" s="6"/>
      <c r="X594" s="6"/>
      <c r="Y594" s="6"/>
      <c r="Z594" s="6"/>
      <c r="AA594" s="6"/>
      <c r="AB594" s="6"/>
      <c r="AC594" s="6"/>
      <c r="AD594" s="6"/>
      <c r="AE594" s="6"/>
      <c r="AF594" s="7">
        <v>1</v>
      </c>
      <c r="AG594" s="7">
        <f t="shared" ref="AG594:AH594" si="692">IF(H594="US",1,0)</f>
        <v>1</v>
      </c>
      <c r="AH594" s="7">
        <f t="shared" si="692"/>
        <v>1</v>
      </c>
      <c r="AI594" s="7">
        <f t="shared" si="680"/>
        <v>0</v>
      </c>
      <c r="AJ594" s="7" t="str">
        <f t="shared" si="681"/>
        <v>6</v>
      </c>
      <c r="AK594" s="7" t="str">
        <f t="shared" si="682"/>
        <v>0</v>
      </c>
      <c r="AL594" s="7">
        <v>3</v>
      </c>
      <c r="AM594" s="7" t="str">
        <f t="shared" si="684"/>
        <v>7</v>
      </c>
      <c r="AN594" s="7" t="str">
        <f t="shared" si="685"/>
        <v>0</v>
      </c>
      <c r="AO594" s="7" t="str">
        <f t="shared" si="686"/>
        <v>14</v>
      </c>
      <c r="AP594" s="7">
        <f t="shared" si="687"/>
        <v>18.5</v>
      </c>
      <c r="AQ594" s="7">
        <f t="shared" si="688"/>
        <v>48.5</v>
      </c>
      <c r="AR594" s="10">
        <f t="shared" si="690"/>
        <v>4</v>
      </c>
      <c r="AS594" s="10"/>
      <c r="AT594" s="152"/>
      <c r="AU594" t="s">
        <v>1813</v>
      </c>
    </row>
    <row r="595" spans="1:47" ht="15" customHeight="1">
      <c r="A595" s="18" t="s">
        <v>39</v>
      </c>
      <c r="B595" s="18" t="s">
        <v>40</v>
      </c>
      <c r="C595" s="18" t="s">
        <v>254</v>
      </c>
      <c r="D595" s="18" t="s">
        <v>2176</v>
      </c>
      <c r="E595" s="18"/>
      <c r="F595" s="17"/>
      <c r="G595" s="23"/>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7"/>
      <c r="AG595" s="7"/>
      <c r="AH595" s="7"/>
      <c r="AI595" s="7"/>
      <c r="AJ595" s="7"/>
      <c r="AK595" s="7"/>
      <c r="AL595" s="7"/>
      <c r="AM595" s="7"/>
      <c r="AN595" s="7"/>
      <c r="AO595" s="7"/>
      <c r="AP595" s="7"/>
      <c r="AQ595" s="7"/>
      <c r="AR595" s="10"/>
      <c r="AS595" s="10"/>
      <c r="AT595" s="152"/>
      <c r="AU595" s="80" t="s">
        <v>1038</v>
      </c>
    </row>
    <row r="596" spans="1:47" ht="15" customHeight="1">
      <c r="A596" s="18" t="s">
        <v>39</v>
      </c>
      <c r="B596" s="18" t="s">
        <v>40</v>
      </c>
      <c r="C596" s="18" t="s">
        <v>254</v>
      </c>
      <c r="D596" s="18" t="s">
        <v>2175</v>
      </c>
      <c r="E596" s="18"/>
      <c r="F596" s="17"/>
      <c r="G596" s="23"/>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7"/>
      <c r="AG596" s="7"/>
      <c r="AH596" s="7"/>
      <c r="AI596" s="7"/>
      <c r="AJ596" s="7"/>
      <c r="AK596" s="7"/>
      <c r="AL596" s="7"/>
      <c r="AM596" s="7"/>
      <c r="AN596" s="7"/>
      <c r="AO596" s="7"/>
      <c r="AP596" s="7"/>
      <c r="AQ596" s="7"/>
      <c r="AR596" s="10"/>
      <c r="AS596" s="10"/>
      <c r="AT596" s="152"/>
      <c r="AU596" s="80" t="s">
        <v>1038</v>
      </c>
    </row>
    <row r="597" spans="1:47" ht="15" customHeight="1">
      <c r="A597" s="18" t="s">
        <v>39</v>
      </c>
      <c r="B597" s="18" t="s">
        <v>40</v>
      </c>
      <c r="C597" s="18" t="s">
        <v>254</v>
      </c>
      <c r="D597" s="18" t="s">
        <v>2174</v>
      </c>
      <c r="E597" s="18"/>
      <c r="F597" s="17"/>
      <c r="G597" s="23"/>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7"/>
      <c r="AG597" s="7"/>
      <c r="AH597" s="7"/>
      <c r="AI597" s="7"/>
      <c r="AJ597" s="7"/>
      <c r="AK597" s="7"/>
      <c r="AL597" s="7"/>
      <c r="AM597" s="7"/>
      <c r="AN597" s="7"/>
      <c r="AO597" s="7"/>
      <c r="AP597" s="7"/>
      <c r="AQ597" s="7"/>
      <c r="AR597" s="10"/>
      <c r="AS597" s="10"/>
      <c r="AT597" s="152"/>
      <c r="AU597" s="80" t="s">
        <v>1038</v>
      </c>
    </row>
    <row r="598" spans="1:47" ht="15" customHeight="1">
      <c r="A598" s="18" t="s">
        <v>39</v>
      </c>
      <c r="B598" s="18" t="s">
        <v>40</v>
      </c>
      <c r="C598" s="18" t="s">
        <v>2192</v>
      </c>
      <c r="D598" s="18"/>
      <c r="E598" s="18"/>
      <c r="F598" s="17"/>
      <c r="G598" s="23"/>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7"/>
      <c r="AG598" s="7"/>
      <c r="AH598" s="7"/>
      <c r="AI598" s="7"/>
      <c r="AJ598" s="7"/>
      <c r="AK598" s="7"/>
      <c r="AL598" s="8"/>
      <c r="AM598" s="8"/>
      <c r="AN598" s="7"/>
      <c r="AO598" s="7"/>
      <c r="AP598" s="7"/>
      <c r="AQ598" s="7"/>
      <c r="AR598" s="7"/>
      <c r="AS598" s="7"/>
      <c r="AT598" s="152"/>
      <c r="AU598" s="80" t="s">
        <v>1038</v>
      </c>
    </row>
    <row r="599" spans="1:47" ht="15" customHeight="1">
      <c r="A599" s="18" t="s">
        <v>39</v>
      </c>
      <c r="B599" s="18" t="s">
        <v>40</v>
      </c>
      <c r="C599" s="18" t="s">
        <v>2193</v>
      </c>
      <c r="D599" s="18"/>
      <c r="E599" s="18"/>
      <c r="F599" s="17"/>
      <c r="G599" s="23"/>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7"/>
      <c r="AG599" s="7"/>
      <c r="AH599" s="7"/>
      <c r="AI599" s="7"/>
      <c r="AJ599" s="7"/>
      <c r="AK599" s="7"/>
      <c r="AL599" s="8"/>
      <c r="AM599" s="8"/>
      <c r="AN599" s="7"/>
      <c r="AO599" s="7"/>
      <c r="AP599" s="7"/>
      <c r="AQ599" s="7"/>
      <c r="AR599" s="7"/>
      <c r="AS599" s="7"/>
      <c r="AT599" s="152"/>
      <c r="AU599" s="80" t="s">
        <v>1038</v>
      </c>
    </row>
    <row r="600" spans="1:47" ht="15" customHeight="1">
      <c r="A600" s="18" t="s">
        <v>39</v>
      </c>
      <c r="B600" s="18" t="s">
        <v>40</v>
      </c>
      <c r="C600" s="18" t="s">
        <v>2194</v>
      </c>
      <c r="D600" s="18"/>
      <c r="E600" s="18"/>
      <c r="F600" s="17"/>
      <c r="G600" s="23"/>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7"/>
      <c r="AG600" s="7"/>
      <c r="AH600" s="7"/>
      <c r="AI600" s="7"/>
      <c r="AJ600" s="7"/>
      <c r="AK600" s="7"/>
      <c r="AL600" s="8"/>
      <c r="AM600" s="8"/>
      <c r="AN600" s="7"/>
      <c r="AO600" s="7"/>
      <c r="AP600" s="7"/>
      <c r="AQ600" s="7"/>
      <c r="AR600" s="7"/>
      <c r="AS600" s="7"/>
      <c r="AT600" s="152"/>
      <c r="AU600" s="80" t="s">
        <v>1038</v>
      </c>
    </row>
    <row r="601" spans="1:47" ht="15" customHeight="1">
      <c r="A601" s="18" t="s">
        <v>39</v>
      </c>
      <c r="B601" s="18" t="s">
        <v>40</v>
      </c>
      <c r="C601" s="18" t="s">
        <v>1268</v>
      </c>
      <c r="D601" s="18" t="s">
        <v>2175</v>
      </c>
      <c r="E601" s="18"/>
      <c r="F601" s="17"/>
      <c r="G601" s="23"/>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7"/>
      <c r="AG601" s="7"/>
      <c r="AH601" s="7"/>
      <c r="AI601" s="7"/>
      <c r="AJ601" s="7"/>
      <c r="AK601" s="7"/>
      <c r="AL601" s="8"/>
      <c r="AM601" s="8"/>
      <c r="AN601" s="7"/>
      <c r="AO601" s="7"/>
      <c r="AP601" s="7"/>
      <c r="AQ601" s="7"/>
      <c r="AR601" s="7"/>
      <c r="AS601" s="7"/>
      <c r="AT601" s="152"/>
      <c r="AU601" s="80" t="s">
        <v>1038</v>
      </c>
    </row>
    <row r="602" spans="1:47" ht="15" customHeight="1">
      <c r="A602" s="18" t="s">
        <v>39</v>
      </c>
      <c r="B602" s="18" t="s">
        <v>40</v>
      </c>
      <c r="C602" s="18" t="s">
        <v>1268</v>
      </c>
      <c r="D602" s="18" t="s">
        <v>2174</v>
      </c>
      <c r="E602" s="18"/>
      <c r="F602" s="17"/>
      <c r="G602" s="23"/>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7"/>
      <c r="AG602" s="7"/>
      <c r="AH602" s="7"/>
      <c r="AI602" s="7"/>
      <c r="AJ602" s="7"/>
      <c r="AK602" s="7"/>
      <c r="AL602" s="8"/>
      <c r="AM602" s="8"/>
      <c r="AN602" s="7"/>
      <c r="AO602" s="7"/>
      <c r="AP602" s="7"/>
      <c r="AQ602" s="7"/>
      <c r="AR602" s="7"/>
      <c r="AS602" s="7"/>
      <c r="AT602" s="152"/>
      <c r="AU602" s="80" t="s">
        <v>1038</v>
      </c>
    </row>
    <row r="603" spans="1:47" ht="15" customHeight="1">
      <c r="A603" s="6" t="s">
        <v>39</v>
      </c>
      <c r="B603" s="6" t="s">
        <v>40</v>
      </c>
      <c r="C603" s="6" t="s">
        <v>2195</v>
      </c>
      <c r="D603" s="6"/>
      <c r="E603" s="6"/>
      <c r="F603" s="9">
        <v>0.48</v>
      </c>
      <c r="G603" s="23" t="s">
        <v>583</v>
      </c>
      <c r="H603" s="6" t="s">
        <v>574</v>
      </c>
      <c r="I603" s="6" t="s">
        <v>525</v>
      </c>
      <c r="J603" s="6"/>
      <c r="K603" s="6"/>
      <c r="L603" s="6"/>
      <c r="M603" s="6"/>
      <c r="N603" s="6"/>
      <c r="O603" s="6"/>
      <c r="P603" s="6"/>
      <c r="Q603" s="6"/>
      <c r="R603" s="6"/>
      <c r="S603" s="6"/>
      <c r="T603" s="6"/>
      <c r="U603" s="6"/>
      <c r="V603" s="6"/>
      <c r="W603" s="6"/>
      <c r="X603" s="6"/>
      <c r="Y603" s="6"/>
      <c r="Z603" s="6"/>
      <c r="AA603" s="6"/>
      <c r="AB603" s="6"/>
      <c r="AC603" s="6"/>
      <c r="AD603" s="6"/>
      <c r="AE603" s="6"/>
      <c r="AF603" s="7">
        <v>1</v>
      </c>
      <c r="AG603" s="7">
        <f t="shared" ref="AG603:AH603" si="693">IF(H603="US",1,0)</f>
        <v>0</v>
      </c>
      <c r="AH603" s="7">
        <f t="shared" si="693"/>
        <v>1</v>
      </c>
      <c r="AI603" s="7">
        <f>IF(G603="US",1,0)</f>
        <v>0</v>
      </c>
      <c r="AJ603" s="7" t="str">
        <f>IF(AF603=0,"0",IF(AF603=0.5,"3","6"))</f>
        <v>6</v>
      </c>
      <c r="AK603" s="7" t="str">
        <f>IF(AI603=1,"6","0")</f>
        <v>0</v>
      </c>
      <c r="AL603" s="7" t="str">
        <f>IF(AF603=0,"1",IF(AF603=0.5,"3","6"))</f>
        <v>6</v>
      </c>
      <c r="AM603" s="7" t="str">
        <f>IF(AH603=1,"7","0")</f>
        <v>7</v>
      </c>
      <c r="AN603" s="7" t="str">
        <f>IF(AI603=1,"11","0")</f>
        <v>0</v>
      </c>
      <c r="AO603" s="7" t="str">
        <f>IF(AG603=1,"14","0")</f>
        <v>0</v>
      </c>
      <c r="AP603" s="7">
        <f>(0.5*F603)*100</f>
        <v>24</v>
      </c>
      <c r="AQ603" s="7">
        <f>SUM(AJ603+AK603+AL603+AM603+AN603+AO603+AP603)</f>
        <v>43</v>
      </c>
      <c r="AR603" s="10">
        <f>IF(AQ603&lt;AQ601,AR601+1,AR601)</f>
        <v>0</v>
      </c>
      <c r="AS603" s="10"/>
      <c r="AT603" s="152"/>
      <c r="AU603" t="s">
        <v>1813</v>
      </c>
    </row>
    <row r="604" spans="1:47" ht="15" customHeight="1">
      <c r="A604" s="18" t="s">
        <v>39</v>
      </c>
      <c r="B604" s="18" t="s">
        <v>40</v>
      </c>
      <c r="C604" s="18" t="s">
        <v>2196</v>
      </c>
      <c r="D604" s="18"/>
      <c r="E604" s="18"/>
      <c r="F604" s="17"/>
      <c r="G604" s="23"/>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7"/>
      <c r="AG604" s="7"/>
      <c r="AH604" s="7"/>
      <c r="AI604" s="7"/>
      <c r="AJ604" s="7"/>
      <c r="AK604" s="7"/>
      <c r="AL604" s="7"/>
      <c r="AM604" s="7"/>
      <c r="AN604" s="7"/>
      <c r="AO604" s="7"/>
      <c r="AP604" s="7"/>
      <c r="AQ604" s="7"/>
      <c r="AR604" s="10"/>
      <c r="AS604" s="10"/>
      <c r="AT604" s="152"/>
      <c r="AU604" s="80" t="s">
        <v>1038</v>
      </c>
    </row>
    <row r="605" spans="1:47" ht="15" customHeight="1">
      <c r="A605" s="18" t="s">
        <v>39</v>
      </c>
      <c r="B605" s="18" t="s">
        <v>40</v>
      </c>
      <c r="C605" s="18" t="s">
        <v>611</v>
      </c>
      <c r="D605" s="18" t="s">
        <v>1779</v>
      </c>
      <c r="E605" s="18"/>
      <c r="F605" s="17"/>
      <c r="G605" s="23"/>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7"/>
      <c r="AG605" s="7"/>
      <c r="AH605" s="7"/>
      <c r="AI605" s="7"/>
      <c r="AJ605" s="7"/>
      <c r="AK605" s="7"/>
      <c r="AL605" s="8"/>
      <c r="AM605" s="8"/>
      <c r="AN605" s="7"/>
      <c r="AO605" s="7"/>
      <c r="AP605" s="7"/>
      <c r="AQ605" s="7"/>
      <c r="AR605" s="7"/>
      <c r="AS605" s="7"/>
      <c r="AT605" s="152"/>
      <c r="AU605" s="80" t="s">
        <v>1038</v>
      </c>
    </row>
    <row r="606" spans="1:47" ht="15" customHeight="1">
      <c r="A606" s="18" t="s">
        <v>39</v>
      </c>
      <c r="B606" s="18" t="s">
        <v>40</v>
      </c>
      <c r="C606" s="18" t="s">
        <v>611</v>
      </c>
      <c r="D606" s="18" t="s">
        <v>2176</v>
      </c>
      <c r="E606" s="18"/>
      <c r="F606" s="17"/>
      <c r="G606" s="23"/>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7"/>
      <c r="AG606" s="7"/>
      <c r="AH606" s="7"/>
      <c r="AI606" s="7"/>
      <c r="AJ606" s="7"/>
      <c r="AK606" s="7"/>
      <c r="AL606" s="8"/>
      <c r="AM606" s="8"/>
      <c r="AN606" s="7"/>
      <c r="AO606" s="7"/>
      <c r="AP606" s="7"/>
      <c r="AQ606" s="7"/>
      <c r="AR606" s="7"/>
      <c r="AS606" s="7"/>
      <c r="AT606" s="152"/>
      <c r="AU606" s="80" t="s">
        <v>1038</v>
      </c>
    </row>
    <row r="607" spans="1:47" ht="15" customHeight="1">
      <c r="A607" s="18" t="s">
        <v>39</v>
      </c>
      <c r="B607" s="18" t="s">
        <v>40</v>
      </c>
      <c r="C607" s="18" t="s">
        <v>611</v>
      </c>
      <c r="D607" s="18" t="s">
        <v>2174</v>
      </c>
      <c r="E607" s="18"/>
      <c r="F607" s="17"/>
      <c r="G607" s="23"/>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7"/>
      <c r="AG607" s="7"/>
      <c r="AH607" s="7"/>
      <c r="AI607" s="7"/>
      <c r="AJ607" s="7"/>
      <c r="AK607" s="7"/>
      <c r="AL607" s="8"/>
      <c r="AM607" s="8"/>
      <c r="AN607" s="7"/>
      <c r="AO607" s="7"/>
      <c r="AP607" s="7"/>
      <c r="AQ607" s="7"/>
      <c r="AR607" s="7"/>
      <c r="AS607" s="7"/>
      <c r="AT607" s="152"/>
      <c r="AU607" s="80" t="s">
        <v>1038</v>
      </c>
    </row>
    <row r="608" spans="1:47" ht="15" customHeight="1">
      <c r="A608" s="18" t="s">
        <v>39</v>
      </c>
      <c r="B608" s="18" t="s">
        <v>40</v>
      </c>
      <c r="C608" s="18" t="s">
        <v>2197</v>
      </c>
      <c r="D608" s="18" t="s">
        <v>2198</v>
      </c>
      <c r="E608" s="18"/>
      <c r="F608" s="17">
        <v>0.49</v>
      </c>
      <c r="G608" s="23" t="s">
        <v>525</v>
      </c>
      <c r="H608" s="6" t="s">
        <v>525</v>
      </c>
      <c r="I608" s="6" t="s">
        <v>574</v>
      </c>
      <c r="J608" s="6"/>
      <c r="K608" s="6"/>
      <c r="L608" s="6"/>
      <c r="M608" s="6"/>
      <c r="N608" s="6"/>
      <c r="O608" s="6"/>
      <c r="P608" s="6"/>
      <c r="Q608" s="6"/>
      <c r="R608" s="6"/>
      <c r="S608" s="6"/>
      <c r="T608" s="6"/>
      <c r="U608" s="6"/>
      <c r="V608" s="6"/>
      <c r="W608" s="6"/>
      <c r="X608" s="6"/>
      <c r="Y608" s="6"/>
      <c r="Z608" s="6"/>
      <c r="AA608" s="6"/>
      <c r="AB608" s="6"/>
      <c r="AC608" s="6"/>
      <c r="AD608" s="6"/>
      <c r="AE608" s="6"/>
      <c r="AF608" s="7">
        <v>1</v>
      </c>
      <c r="AG608" s="7">
        <f t="shared" ref="AG608:AH608" si="694">IF(H608="US",1,0)</f>
        <v>1</v>
      </c>
      <c r="AH608" s="7">
        <f t="shared" si="694"/>
        <v>0</v>
      </c>
      <c r="AI608" s="7">
        <f t="shared" ref="AI608:AI610" si="695">IF(G608="US",1,0)</f>
        <v>1</v>
      </c>
      <c r="AJ608" s="7" t="str">
        <f t="shared" ref="AJ608:AJ610" si="696">IF(AF608=0,"0",IF(AF608=0.5,"3","6"))</f>
        <v>6</v>
      </c>
      <c r="AK608" s="7" t="str">
        <f t="shared" ref="AK608:AK610" si="697">IF(AI608=1,"6","0")</f>
        <v>6</v>
      </c>
      <c r="AL608" s="7" t="str">
        <f t="shared" ref="AL608:AL609" si="698">IF(AF608=0,"1",IF(AF608=0.5,"3","6"))</f>
        <v>6</v>
      </c>
      <c r="AM608" s="7" t="str">
        <f t="shared" ref="AM608:AM610" si="699">IF(AH608=1,"7","0")</f>
        <v>0</v>
      </c>
      <c r="AN608" s="7" t="str">
        <f t="shared" ref="AN608:AN610" si="700">IF(AI608=1,"11","0")</f>
        <v>11</v>
      </c>
      <c r="AO608" s="7" t="str">
        <f t="shared" ref="AO608:AO610" si="701">IF(AG608=1,"14","0")</f>
        <v>14</v>
      </c>
      <c r="AP608" s="7">
        <f t="shared" ref="AP608:AP610" si="702">(0.5*F608)*100</f>
        <v>24.5</v>
      </c>
      <c r="AQ608" s="7">
        <f t="shared" ref="AQ608:AQ610" si="703">SUM(AJ608+AK608+AL608+AM608+AN608+AO608+AP608)</f>
        <v>67.5</v>
      </c>
      <c r="AR608" s="10">
        <f>IF(AQ608&lt;AQ605,AR605+1,AR605)</f>
        <v>0</v>
      </c>
      <c r="AS608" s="10"/>
      <c r="AT608" s="152"/>
      <c r="AU608" s="80" t="s">
        <v>1038</v>
      </c>
    </row>
    <row r="609" spans="1:47" ht="15" customHeight="1">
      <c r="A609" s="6" t="s">
        <v>39</v>
      </c>
      <c r="B609" s="6" t="s">
        <v>40</v>
      </c>
      <c r="C609" s="6" t="s">
        <v>2197</v>
      </c>
      <c r="D609" s="6" t="s">
        <v>2199</v>
      </c>
      <c r="E609" s="6"/>
      <c r="F609" s="9">
        <v>0.49</v>
      </c>
      <c r="G609" s="23" t="s">
        <v>525</v>
      </c>
      <c r="H609" s="6" t="s">
        <v>525</v>
      </c>
      <c r="I609" s="6" t="s">
        <v>525</v>
      </c>
      <c r="J609" s="6"/>
      <c r="K609" s="6"/>
      <c r="L609" s="6"/>
      <c r="M609" s="6"/>
      <c r="N609" s="6"/>
      <c r="O609" s="6"/>
      <c r="P609" s="6"/>
      <c r="Q609" s="6"/>
      <c r="R609" s="6"/>
      <c r="S609" s="6"/>
      <c r="T609" s="6"/>
      <c r="U609" s="6"/>
      <c r="V609" s="6"/>
      <c r="W609" s="6"/>
      <c r="X609" s="6"/>
      <c r="Y609" s="6"/>
      <c r="Z609" s="6"/>
      <c r="AA609" s="6"/>
      <c r="AB609" s="6"/>
      <c r="AC609" s="6"/>
      <c r="AD609" s="6"/>
      <c r="AE609" s="6"/>
      <c r="AF609" s="7">
        <v>1</v>
      </c>
      <c r="AG609" s="7">
        <f t="shared" ref="AG609:AH609" si="704">IF(H609="US",1,0)</f>
        <v>1</v>
      </c>
      <c r="AH609" s="7">
        <f t="shared" si="704"/>
        <v>1</v>
      </c>
      <c r="AI609" s="7">
        <f t="shared" si="695"/>
        <v>1</v>
      </c>
      <c r="AJ609" s="7" t="str">
        <f t="shared" si="696"/>
        <v>6</v>
      </c>
      <c r="AK609" s="7" t="str">
        <f t="shared" si="697"/>
        <v>6</v>
      </c>
      <c r="AL609" s="7" t="str">
        <f t="shared" si="698"/>
        <v>6</v>
      </c>
      <c r="AM609" s="7" t="str">
        <f t="shared" si="699"/>
        <v>7</v>
      </c>
      <c r="AN609" s="7" t="str">
        <f t="shared" si="700"/>
        <v>11</v>
      </c>
      <c r="AO609" s="7" t="str">
        <f t="shared" si="701"/>
        <v>14</v>
      </c>
      <c r="AP609" s="7">
        <f t="shared" si="702"/>
        <v>24.5</v>
      </c>
      <c r="AQ609" s="7">
        <f t="shared" si="703"/>
        <v>74.5</v>
      </c>
      <c r="AR609" s="10">
        <f t="shared" ref="AR609:AR610" si="705">IF(AQ609&lt;AQ608,AR608+1,AR608)</f>
        <v>0</v>
      </c>
      <c r="AS609" s="10"/>
      <c r="AT609" s="152"/>
      <c r="AU609" t="s">
        <v>1812</v>
      </c>
    </row>
    <row r="610" spans="1:47" ht="15" customHeight="1">
      <c r="A610" s="28" t="s">
        <v>39</v>
      </c>
      <c r="B610" s="28" t="s">
        <v>40</v>
      </c>
      <c r="C610" s="28" t="s">
        <v>1270</v>
      </c>
      <c r="D610" s="28"/>
      <c r="E610" s="28"/>
      <c r="F610" s="81">
        <v>0.64</v>
      </c>
      <c r="G610" s="23" t="s">
        <v>583</v>
      </c>
      <c r="H610" s="6" t="s">
        <v>525</v>
      </c>
      <c r="I610" s="6" t="s">
        <v>525</v>
      </c>
      <c r="J610" s="6"/>
      <c r="K610" s="6"/>
      <c r="L610" s="6"/>
      <c r="M610" s="6"/>
      <c r="N610" s="6"/>
      <c r="O610" s="6"/>
      <c r="P610" s="6"/>
      <c r="Q610" s="6"/>
      <c r="R610" s="6"/>
      <c r="S610" s="6"/>
      <c r="T610" s="6"/>
      <c r="U610" s="6"/>
      <c r="V610" s="6"/>
      <c r="W610" s="6"/>
      <c r="X610" s="6"/>
      <c r="Y610" s="6"/>
      <c r="Z610" s="6"/>
      <c r="AA610" s="6"/>
      <c r="AB610" s="6"/>
      <c r="AC610" s="6"/>
      <c r="AD610" s="6"/>
      <c r="AE610" s="6"/>
      <c r="AF610" s="7">
        <v>1</v>
      </c>
      <c r="AG610" s="7">
        <f t="shared" ref="AG610:AH610" si="706">IF(H610="US",1,0)</f>
        <v>1</v>
      </c>
      <c r="AH610" s="7">
        <f t="shared" si="706"/>
        <v>1</v>
      </c>
      <c r="AI610" s="7">
        <f t="shared" si="695"/>
        <v>0</v>
      </c>
      <c r="AJ610" s="7" t="str">
        <f t="shared" si="696"/>
        <v>6</v>
      </c>
      <c r="AK610" s="7" t="str">
        <f t="shared" si="697"/>
        <v>0</v>
      </c>
      <c r="AL610" s="7">
        <v>3</v>
      </c>
      <c r="AM610" s="7" t="str">
        <f t="shared" si="699"/>
        <v>7</v>
      </c>
      <c r="AN610" s="7" t="str">
        <f t="shared" si="700"/>
        <v>0</v>
      </c>
      <c r="AO610" s="7" t="str">
        <f t="shared" si="701"/>
        <v>14</v>
      </c>
      <c r="AP610" s="7">
        <f t="shared" si="702"/>
        <v>32</v>
      </c>
      <c r="AQ610" s="7">
        <f t="shared" si="703"/>
        <v>62</v>
      </c>
      <c r="AR610" s="10">
        <f t="shared" si="705"/>
        <v>1</v>
      </c>
      <c r="AS610" s="10"/>
      <c r="AT610" s="152"/>
      <c r="AU610" s="82" t="s">
        <v>1757</v>
      </c>
    </row>
    <row r="611" spans="1:47" ht="15" customHeight="1">
      <c r="A611" s="18" t="s">
        <v>39</v>
      </c>
      <c r="B611" s="18" t="s">
        <v>40</v>
      </c>
      <c r="C611" s="18" t="s">
        <v>1271</v>
      </c>
      <c r="D611" s="18"/>
      <c r="E611" s="18"/>
      <c r="F611" s="17"/>
      <c r="G611" s="23"/>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7"/>
      <c r="AG611" s="7"/>
      <c r="AH611" s="7"/>
      <c r="AI611" s="7"/>
      <c r="AJ611" s="7"/>
      <c r="AK611" s="7"/>
      <c r="AL611" s="8"/>
      <c r="AM611" s="8"/>
      <c r="AN611" s="7"/>
      <c r="AO611" s="7"/>
      <c r="AP611" s="7"/>
      <c r="AQ611" s="7"/>
      <c r="AR611" s="7"/>
      <c r="AS611" s="7"/>
      <c r="AT611" s="152"/>
      <c r="AU611" s="80" t="s">
        <v>1038</v>
      </c>
    </row>
    <row r="612" spans="1:47" ht="15" customHeight="1">
      <c r="A612" s="6" t="s">
        <v>39</v>
      </c>
      <c r="B612" s="6" t="s">
        <v>40</v>
      </c>
      <c r="C612" s="6" t="s">
        <v>1271</v>
      </c>
      <c r="D612" s="6" t="s">
        <v>2200</v>
      </c>
      <c r="E612" s="6"/>
      <c r="F612" s="9">
        <v>0.42</v>
      </c>
      <c r="G612" s="23" t="s">
        <v>525</v>
      </c>
      <c r="H612" s="6" t="s">
        <v>525</v>
      </c>
      <c r="I612" s="6" t="s">
        <v>525</v>
      </c>
      <c r="J612" s="6"/>
      <c r="K612" s="6"/>
      <c r="L612" s="6"/>
      <c r="M612" s="6"/>
      <c r="N612" s="6"/>
      <c r="O612" s="6"/>
      <c r="P612" s="6"/>
      <c r="Q612" s="6"/>
      <c r="R612" s="6"/>
      <c r="S612" s="6"/>
      <c r="T612" s="6"/>
      <c r="U612" s="6"/>
      <c r="V612" s="6"/>
      <c r="W612" s="6"/>
      <c r="X612" s="6"/>
      <c r="Y612" s="6"/>
      <c r="Z612" s="6"/>
      <c r="AA612" s="6"/>
      <c r="AB612" s="6"/>
      <c r="AC612" s="6"/>
      <c r="AD612" s="6"/>
      <c r="AE612" s="6"/>
      <c r="AF612" s="7">
        <v>1</v>
      </c>
      <c r="AG612" s="7">
        <f t="shared" ref="AG612:AH612" si="707">IF(H612="US",1,0)</f>
        <v>1</v>
      </c>
      <c r="AH612" s="7">
        <f t="shared" si="707"/>
        <v>1</v>
      </c>
      <c r="AI612" s="7">
        <f t="shared" ref="AI612:AI613" si="708">IF(G612="US",1,0)</f>
        <v>1</v>
      </c>
      <c r="AJ612" s="7" t="str">
        <f t="shared" ref="AJ612:AJ613" si="709">IF(AF612=0,"0",IF(AF612=0.5,"3","6"))</f>
        <v>6</v>
      </c>
      <c r="AK612" s="7" t="str">
        <f t="shared" ref="AK612:AK613" si="710">IF(AI612=1,"6","0")</f>
        <v>6</v>
      </c>
      <c r="AL612" s="7">
        <v>3</v>
      </c>
      <c r="AM612" s="7" t="str">
        <f t="shared" ref="AM612:AM613" si="711">IF(AH612=1,"7","0")</f>
        <v>7</v>
      </c>
      <c r="AN612" s="7" t="str">
        <f t="shared" ref="AN612:AN613" si="712">IF(AI612=1,"11","0")</f>
        <v>11</v>
      </c>
      <c r="AO612" s="7" t="str">
        <f t="shared" ref="AO612:AO613" si="713">IF(AG612=1,"14","0")</f>
        <v>14</v>
      </c>
      <c r="AP612" s="7">
        <f t="shared" ref="AP612:AP613" si="714">(0.5*F612)*100</f>
        <v>21</v>
      </c>
      <c r="AQ612" s="7">
        <f t="shared" ref="AQ612:AQ613" si="715">SUM(AJ612+AK612+AL612+AM612+AN612+AO612+AP612)</f>
        <v>68</v>
      </c>
      <c r="AR612" s="10">
        <f t="shared" ref="AR612:AR613" si="716">IF(AQ612&lt;AQ611,AR611+1,AR611)</f>
        <v>0</v>
      </c>
      <c r="AS612" s="10"/>
      <c r="AT612" s="152"/>
      <c r="AU612" t="s">
        <v>1813</v>
      </c>
    </row>
    <row r="613" spans="1:47" ht="15" customHeight="1">
      <c r="A613" s="6" t="s">
        <v>39</v>
      </c>
      <c r="B613" s="6" t="s">
        <v>40</v>
      </c>
      <c r="C613" s="6" t="s">
        <v>1271</v>
      </c>
      <c r="D613" s="6" t="s">
        <v>2201</v>
      </c>
      <c r="E613" s="6"/>
      <c r="F613" s="9">
        <v>0.64</v>
      </c>
      <c r="G613" s="23" t="s">
        <v>583</v>
      </c>
      <c r="H613" s="6" t="s">
        <v>525</v>
      </c>
      <c r="I613" s="6" t="s">
        <v>525</v>
      </c>
      <c r="J613" s="6"/>
      <c r="K613" s="6"/>
      <c r="L613" s="6"/>
      <c r="M613" s="6"/>
      <c r="N613" s="6"/>
      <c r="O613" s="6"/>
      <c r="P613" s="6"/>
      <c r="Q613" s="6"/>
      <c r="R613" s="6"/>
      <c r="S613" s="6"/>
      <c r="T613" s="6"/>
      <c r="U613" s="6"/>
      <c r="V613" s="6"/>
      <c r="W613" s="6"/>
      <c r="X613" s="6"/>
      <c r="Y613" s="6"/>
      <c r="Z613" s="6"/>
      <c r="AA613" s="6"/>
      <c r="AB613" s="6"/>
      <c r="AC613" s="6"/>
      <c r="AD613" s="6"/>
      <c r="AE613" s="6"/>
      <c r="AF613" s="7">
        <v>1</v>
      </c>
      <c r="AG613" s="7">
        <f t="shared" ref="AG613:AH613" si="717">IF(H613="US",1,0)</f>
        <v>1</v>
      </c>
      <c r="AH613" s="7">
        <f t="shared" si="717"/>
        <v>1</v>
      </c>
      <c r="AI613" s="7">
        <f t="shared" si="708"/>
        <v>0</v>
      </c>
      <c r="AJ613" s="7" t="str">
        <f t="shared" si="709"/>
        <v>6</v>
      </c>
      <c r="AK613" s="7" t="str">
        <f t="shared" si="710"/>
        <v>0</v>
      </c>
      <c r="AL613" s="7">
        <v>3</v>
      </c>
      <c r="AM613" s="7" t="str">
        <f t="shared" si="711"/>
        <v>7</v>
      </c>
      <c r="AN613" s="7" t="str">
        <f t="shared" si="712"/>
        <v>0</v>
      </c>
      <c r="AO613" s="7" t="str">
        <f t="shared" si="713"/>
        <v>14</v>
      </c>
      <c r="AP613" s="7">
        <f t="shared" si="714"/>
        <v>32</v>
      </c>
      <c r="AQ613" s="7">
        <f t="shared" si="715"/>
        <v>62</v>
      </c>
      <c r="AR613" s="10">
        <f t="shared" si="716"/>
        <v>1</v>
      </c>
      <c r="AS613" s="10"/>
      <c r="AT613" s="152"/>
      <c r="AU613" t="s">
        <v>1813</v>
      </c>
    </row>
    <row r="614" spans="1:47" ht="15" customHeight="1">
      <c r="A614" s="18" t="s">
        <v>39</v>
      </c>
      <c r="B614" s="18" t="s">
        <v>40</v>
      </c>
      <c r="C614" s="18" t="s">
        <v>1271</v>
      </c>
      <c r="D614" s="18" t="s">
        <v>2202</v>
      </c>
      <c r="E614" s="18"/>
      <c r="F614" s="17"/>
      <c r="G614" s="23"/>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7"/>
      <c r="AG614" s="7"/>
      <c r="AH614" s="7"/>
      <c r="AI614" s="7"/>
      <c r="AJ614" s="7"/>
      <c r="AK614" s="7"/>
      <c r="AL614" s="7"/>
      <c r="AM614" s="7"/>
      <c r="AN614" s="7"/>
      <c r="AO614" s="7"/>
      <c r="AP614" s="7"/>
      <c r="AQ614" s="7"/>
      <c r="AR614" s="10"/>
      <c r="AS614" s="10"/>
      <c r="AT614" s="152"/>
      <c r="AU614" s="80" t="s">
        <v>1038</v>
      </c>
    </row>
    <row r="615" spans="1:47" ht="15" customHeight="1">
      <c r="A615" s="18" t="s">
        <v>39</v>
      </c>
      <c r="B615" s="18" t="s">
        <v>40</v>
      </c>
      <c r="C615" s="18" t="s">
        <v>1271</v>
      </c>
      <c r="D615" s="18" t="s">
        <v>2203</v>
      </c>
      <c r="E615" s="18"/>
      <c r="F615" s="17"/>
      <c r="G615" s="23"/>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7"/>
      <c r="AG615" s="7"/>
      <c r="AH615" s="7"/>
      <c r="AI615" s="7"/>
      <c r="AJ615" s="7"/>
      <c r="AK615" s="7"/>
      <c r="AL615" s="7"/>
      <c r="AM615" s="7"/>
      <c r="AN615" s="7"/>
      <c r="AO615" s="7"/>
      <c r="AP615" s="7"/>
      <c r="AQ615" s="7"/>
      <c r="AR615" s="10"/>
      <c r="AS615" s="10"/>
      <c r="AT615" s="152"/>
      <c r="AU615" s="80" t="s">
        <v>1038</v>
      </c>
    </row>
    <row r="616" spans="1:47" ht="15" customHeight="1">
      <c r="A616" s="18" t="s">
        <v>39</v>
      </c>
      <c r="B616" s="18" t="s">
        <v>40</v>
      </c>
      <c r="C616" s="18" t="s">
        <v>1271</v>
      </c>
      <c r="D616" s="18" t="s">
        <v>2204</v>
      </c>
      <c r="E616" s="18"/>
      <c r="F616" s="17"/>
      <c r="G616" s="23"/>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7"/>
      <c r="AG616" s="7"/>
      <c r="AH616" s="7"/>
      <c r="AI616" s="7"/>
      <c r="AJ616" s="7"/>
      <c r="AK616" s="7"/>
      <c r="AL616" s="7"/>
      <c r="AM616" s="7"/>
      <c r="AN616" s="7"/>
      <c r="AO616" s="7"/>
      <c r="AP616" s="7"/>
      <c r="AQ616" s="7"/>
      <c r="AR616" s="10"/>
      <c r="AS616" s="10"/>
      <c r="AT616" s="152"/>
      <c r="AU616" s="80" t="s">
        <v>1038</v>
      </c>
    </row>
    <row r="617" spans="1:47" ht="15" customHeight="1">
      <c r="A617" s="18" t="s">
        <v>39</v>
      </c>
      <c r="B617" s="18" t="s">
        <v>40</v>
      </c>
      <c r="C617" s="18" t="s">
        <v>1271</v>
      </c>
      <c r="D617" s="18" t="s">
        <v>2205</v>
      </c>
      <c r="E617" s="18"/>
      <c r="F617" s="17"/>
      <c r="G617" s="23"/>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7"/>
      <c r="AG617" s="7"/>
      <c r="AH617" s="7"/>
      <c r="AI617" s="7"/>
      <c r="AJ617" s="7"/>
      <c r="AK617" s="7"/>
      <c r="AL617" s="7"/>
      <c r="AM617" s="7"/>
      <c r="AN617" s="7"/>
      <c r="AO617" s="7"/>
      <c r="AP617" s="7"/>
      <c r="AQ617" s="7"/>
      <c r="AR617" s="10"/>
      <c r="AS617" s="10"/>
      <c r="AT617" s="152"/>
      <c r="AU617" s="80" t="s">
        <v>1038</v>
      </c>
    </row>
    <row r="618" spans="1:47" ht="15" customHeight="1">
      <c r="A618" s="18" t="s">
        <v>39</v>
      </c>
      <c r="B618" s="18" t="s">
        <v>40</v>
      </c>
      <c r="C618" s="18" t="s">
        <v>1271</v>
      </c>
      <c r="D618" s="18" t="s">
        <v>2175</v>
      </c>
      <c r="E618" s="18"/>
      <c r="F618" s="17"/>
      <c r="G618" s="23"/>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7"/>
      <c r="AG618" s="7"/>
      <c r="AH618" s="7"/>
      <c r="AI618" s="7"/>
      <c r="AJ618" s="7"/>
      <c r="AK618" s="7"/>
      <c r="AL618" s="7"/>
      <c r="AM618" s="7"/>
      <c r="AN618" s="7"/>
      <c r="AO618" s="7"/>
      <c r="AP618" s="7"/>
      <c r="AQ618" s="7"/>
      <c r="AR618" s="10"/>
      <c r="AS618" s="10"/>
      <c r="AT618" s="152"/>
      <c r="AU618" s="80" t="s">
        <v>1038</v>
      </c>
    </row>
    <row r="619" spans="1:47" ht="15" customHeight="1">
      <c r="A619" s="18" t="s">
        <v>39</v>
      </c>
      <c r="B619" s="18" t="s">
        <v>40</v>
      </c>
      <c r="C619" s="18" t="s">
        <v>1271</v>
      </c>
      <c r="D619" s="18" t="s">
        <v>2206</v>
      </c>
      <c r="E619" s="18"/>
      <c r="F619" s="17"/>
      <c r="G619" s="23"/>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7"/>
      <c r="AG619" s="7"/>
      <c r="AH619" s="7"/>
      <c r="AI619" s="7"/>
      <c r="AJ619" s="7"/>
      <c r="AK619" s="7"/>
      <c r="AL619" s="7"/>
      <c r="AM619" s="7"/>
      <c r="AN619" s="7"/>
      <c r="AO619" s="7"/>
      <c r="AP619" s="7"/>
      <c r="AQ619" s="7"/>
      <c r="AR619" s="10"/>
      <c r="AS619" s="10"/>
      <c r="AT619" s="152"/>
      <c r="AU619" s="80" t="s">
        <v>1038</v>
      </c>
    </row>
    <row r="620" spans="1:47" ht="15" customHeight="1">
      <c r="A620" s="18" t="s">
        <v>39</v>
      </c>
      <c r="B620" s="18" t="s">
        <v>40</v>
      </c>
      <c r="C620" s="18" t="s">
        <v>1271</v>
      </c>
      <c r="D620" s="18" t="s">
        <v>2207</v>
      </c>
      <c r="E620" s="18"/>
      <c r="F620" s="17"/>
      <c r="G620" s="23"/>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7"/>
      <c r="AG620" s="7"/>
      <c r="AH620" s="7"/>
      <c r="AI620" s="7"/>
      <c r="AJ620" s="7"/>
      <c r="AK620" s="7"/>
      <c r="AL620" s="7"/>
      <c r="AM620" s="7"/>
      <c r="AN620" s="7"/>
      <c r="AO620" s="7"/>
      <c r="AP620" s="7"/>
      <c r="AQ620" s="7"/>
      <c r="AR620" s="10"/>
      <c r="AS620" s="10"/>
      <c r="AT620" s="152"/>
      <c r="AU620" s="80" t="s">
        <v>1038</v>
      </c>
    </row>
    <row r="621" spans="1:47" ht="15" customHeight="1">
      <c r="A621" s="18" t="s">
        <v>39</v>
      </c>
      <c r="B621" s="18" t="s">
        <v>40</v>
      </c>
      <c r="C621" s="18" t="s">
        <v>1271</v>
      </c>
      <c r="D621" s="18" t="s">
        <v>2208</v>
      </c>
      <c r="E621" s="18"/>
      <c r="F621" s="17"/>
      <c r="G621" s="23"/>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7"/>
      <c r="AG621" s="7"/>
      <c r="AH621" s="7"/>
      <c r="AI621" s="7"/>
      <c r="AJ621" s="7"/>
      <c r="AK621" s="7"/>
      <c r="AL621" s="7"/>
      <c r="AM621" s="7"/>
      <c r="AN621" s="7"/>
      <c r="AO621" s="7"/>
      <c r="AP621" s="7"/>
      <c r="AQ621" s="7"/>
      <c r="AR621" s="10"/>
      <c r="AS621" s="10"/>
      <c r="AT621" s="152"/>
      <c r="AU621" s="80" t="s">
        <v>1038</v>
      </c>
    </row>
    <row r="622" spans="1:47" ht="15" customHeight="1">
      <c r="A622" s="18" t="s">
        <v>39</v>
      </c>
      <c r="B622" s="18" t="s">
        <v>40</v>
      </c>
      <c r="C622" s="18" t="s">
        <v>1271</v>
      </c>
      <c r="D622" s="18">
        <v>1500</v>
      </c>
      <c r="E622" s="18"/>
      <c r="F622" s="17"/>
      <c r="G622" s="23"/>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7"/>
      <c r="AG622" s="7"/>
      <c r="AH622" s="7"/>
      <c r="AI622" s="7"/>
      <c r="AJ622" s="7"/>
      <c r="AK622" s="7"/>
      <c r="AL622" s="8"/>
      <c r="AM622" s="8"/>
      <c r="AN622" s="7"/>
      <c r="AO622" s="7"/>
      <c r="AP622" s="7"/>
      <c r="AQ622" s="7"/>
      <c r="AR622" s="7"/>
      <c r="AS622" s="7"/>
      <c r="AT622" s="152"/>
      <c r="AU622" s="80" t="s">
        <v>1038</v>
      </c>
    </row>
    <row r="623" spans="1:47" ht="15" customHeight="1">
      <c r="A623" s="18" t="s">
        <v>39</v>
      </c>
      <c r="B623" s="18" t="s">
        <v>40</v>
      </c>
      <c r="C623" s="18" t="s">
        <v>1271</v>
      </c>
      <c r="D623" s="18" t="s">
        <v>2209</v>
      </c>
      <c r="E623" s="18"/>
      <c r="F623" s="17"/>
      <c r="G623" s="23"/>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7"/>
      <c r="AG623" s="7"/>
      <c r="AH623" s="7"/>
      <c r="AI623" s="7"/>
      <c r="AJ623" s="7"/>
      <c r="AK623" s="7"/>
      <c r="AL623" s="8"/>
      <c r="AM623" s="8"/>
      <c r="AN623" s="7"/>
      <c r="AO623" s="7"/>
      <c r="AP623" s="7"/>
      <c r="AQ623" s="7"/>
      <c r="AR623" s="7"/>
      <c r="AS623" s="7"/>
      <c r="AT623" s="152"/>
      <c r="AU623" s="80" t="s">
        <v>1038</v>
      </c>
    </row>
    <row r="624" spans="1:47" ht="15" customHeight="1">
      <c r="A624" s="18" t="s">
        <v>39</v>
      </c>
      <c r="B624" s="18" t="s">
        <v>40</v>
      </c>
      <c r="C624" s="18" t="s">
        <v>1271</v>
      </c>
      <c r="D624" s="18" t="s">
        <v>2210</v>
      </c>
      <c r="E624" s="18"/>
      <c r="F624" s="17"/>
      <c r="G624" s="23"/>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7"/>
      <c r="AG624" s="7"/>
      <c r="AH624" s="7"/>
      <c r="AI624" s="7"/>
      <c r="AJ624" s="7"/>
      <c r="AK624" s="7"/>
      <c r="AL624" s="8"/>
      <c r="AM624" s="8"/>
      <c r="AN624" s="7"/>
      <c r="AO624" s="7"/>
      <c r="AP624" s="7"/>
      <c r="AQ624" s="7"/>
      <c r="AR624" s="7"/>
      <c r="AS624" s="7"/>
      <c r="AT624" s="152"/>
      <c r="AU624" s="80" t="s">
        <v>1038</v>
      </c>
    </row>
    <row r="625" spans="1:47" ht="15" customHeight="1">
      <c r="A625" s="18" t="s">
        <v>39</v>
      </c>
      <c r="B625" s="18" t="s">
        <v>40</v>
      </c>
      <c r="C625" s="18" t="s">
        <v>2211</v>
      </c>
      <c r="D625" s="18" t="s">
        <v>2202</v>
      </c>
      <c r="E625" s="18"/>
      <c r="F625" s="17"/>
      <c r="G625" s="23"/>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7"/>
      <c r="AG625" s="7"/>
      <c r="AH625" s="7"/>
      <c r="AI625" s="7"/>
      <c r="AJ625" s="7"/>
      <c r="AK625" s="7"/>
      <c r="AL625" s="8"/>
      <c r="AM625" s="8"/>
      <c r="AN625" s="7"/>
      <c r="AO625" s="7"/>
      <c r="AP625" s="7"/>
      <c r="AQ625" s="7"/>
      <c r="AR625" s="7"/>
      <c r="AS625" s="7"/>
      <c r="AT625" s="152"/>
      <c r="AU625" s="80" t="s">
        <v>1038</v>
      </c>
    </row>
    <row r="626" spans="1:47" ht="15" customHeight="1">
      <c r="A626" s="18" t="s">
        <v>39</v>
      </c>
      <c r="B626" s="18" t="s">
        <v>40</v>
      </c>
      <c r="C626" s="18" t="s">
        <v>2211</v>
      </c>
      <c r="D626" s="18" t="s">
        <v>2203</v>
      </c>
      <c r="E626" s="18"/>
      <c r="F626" s="17"/>
      <c r="G626" s="23"/>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7"/>
      <c r="AG626" s="7"/>
      <c r="AH626" s="7"/>
      <c r="AI626" s="7"/>
      <c r="AJ626" s="7"/>
      <c r="AK626" s="7"/>
      <c r="AL626" s="8"/>
      <c r="AM626" s="8"/>
      <c r="AN626" s="7"/>
      <c r="AO626" s="7"/>
      <c r="AP626" s="7"/>
      <c r="AQ626" s="7"/>
      <c r="AR626" s="7"/>
      <c r="AS626" s="7"/>
      <c r="AT626" s="152"/>
      <c r="AU626" s="80" t="s">
        <v>1038</v>
      </c>
    </row>
    <row r="627" spans="1:47" ht="15" customHeight="1">
      <c r="A627" s="18" t="s">
        <v>39</v>
      </c>
      <c r="B627" s="18" t="s">
        <v>40</v>
      </c>
      <c r="C627" s="18" t="s">
        <v>2211</v>
      </c>
      <c r="D627" s="18" t="s">
        <v>2175</v>
      </c>
      <c r="E627" s="18"/>
      <c r="F627" s="17"/>
      <c r="G627" s="23"/>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7"/>
      <c r="AG627" s="7"/>
      <c r="AH627" s="7"/>
      <c r="AI627" s="7"/>
      <c r="AJ627" s="7"/>
      <c r="AK627" s="7"/>
      <c r="AL627" s="8"/>
      <c r="AM627" s="8"/>
      <c r="AN627" s="7"/>
      <c r="AO627" s="7"/>
      <c r="AP627" s="7"/>
      <c r="AQ627" s="7"/>
      <c r="AR627" s="7"/>
      <c r="AS627" s="7"/>
      <c r="AT627" s="152"/>
      <c r="AU627" s="80" t="s">
        <v>1038</v>
      </c>
    </row>
    <row r="628" spans="1:47" ht="15" customHeight="1">
      <c r="A628" s="18" t="s">
        <v>39</v>
      </c>
      <c r="B628" s="18" t="s">
        <v>40</v>
      </c>
      <c r="C628" s="18" t="s">
        <v>2211</v>
      </c>
      <c r="D628" s="18" t="s">
        <v>2207</v>
      </c>
      <c r="E628" s="18"/>
      <c r="F628" s="17"/>
      <c r="G628" s="23"/>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7"/>
      <c r="AG628" s="7"/>
      <c r="AH628" s="7"/>
      <c r="AI628" s="7"/>
      <c r="AJ628" s="7"/>
      <c r="AK628" s="7"/>
      <c r="AL628" s="8"/>
      <c r="AM628" s="8"/>
      <c r="AN628" s="7"/>
      <c r="AO628" s="7"/>
      <c r="AP628" s="7"/>
      <c r="AQ628" s="7"/>
      <c r="AR628" s="7"/>
      <c r="AS628" s="7"/>
      <c r="AT628" s="152"/>
      <c r="AU628" s="80" t="s">
        <v>1038</v>
      </c>
    </row>
    <row r="629" spans="1:47" ht="15" customHeight="1">
      <c r="A629" s="18" t="s">
        <v>39</v>
      </c>
      <c r="B629" s="18" t="s">
        <v>40</v>
      </c>
      <c r="C629" s="18" t="s">
        <v>2211</v>
      </c>
      <c r="D629" s="18" t="s">
        <v>2208</v>
      </c>
      <c r="E629" s="18"/>
      <c r="F629" s="17"/>
      <c r="G629" s="23"/>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7"/>
      <c r="AG629" s="7"/>
      <c r="AH629" s="7"/>
      <c r="AI629" s="7"/>
      <c r="AJ629" s="7"/>
      <c r="AK629" s="7"/>
      <c r="AL629" s="8"/>
      <c r="AM629" s="8"/>
      <c r="AN629" s="7"/>
      <c r="AO629" s="7"/>
      <c r="AP629" s="7"/>
      <c r="AQ629" s="7"/>
      <c r="AR629" s="7"/>
      <c r="AS629" s="7"/>
      <c r="AT629" s="152"/>
      <c r="AU629" s="80" t="s">
        <v>1038</v>
      </c>
    </row>
    <row r="630" spans="1:47" ht="15" customHeight="1">
      <c r="A630" s="18" t="s">
        <v>39</v>
      </c>
      <c r="B630" s="18" t="s">
        <v>40</v>
      </c>
      <c r="C630" s="18" t="s">
        <v>1272</v>
      </c>
      <c r="D630" s="18" t="s">
        <v>2212</v>
      </c>
      <c r="E630" s="18"/>
      <c r="F630" s="17"/>
      <c r="G630" s="23"/>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7"/>
      <c r="AG630" s="7"/>
      <c r="AH630" s="7"/>
      <c r="AI630" s="7"/>
      <c r="AJ630" s="7"/>
      <c r="AK630" s="7"/>
      <c r="AL630" s="8"/>
      <c r="AM630" s="8"/>
      <c r="AN630" s="7"/>
      <c r="AO630" s="7"/>
      <c r="AP630" s="7"/>
      <c r="AQ630" s="7"/>
      <c r="AR630" s="7"/>
      <c r="AS630" s="7"/>
      <c r="AT630" s="152"/>
      <c r="AU630" s="80" t="s">
        <v>1038</v>
      </c>
    </row>
    <row r="631" spans="1:47" ht="15" customHeight="1">
      <c r="A631" s="18" t="s">
        <v>39</v>
      </c>
      <c r="B631" s="18" t="s">
        <v>40</v>
      </c>
      <c r="C631" s="18" t="s">
        <v>1272</v>
      </c>
      <c r="D631" s="18" t="s">
        <v>2213</v>
      </c>
      <c r="E631" s="18"/>
      <c r="F631" s="17"/>
      <c r="G631" s="23"/>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7"/>
      <c r="AG631" s="7"/>
      <c r="AH631" s="7"/>
      <c r="AI631" s="7"/>
      <c r="AJ631" s="7"/>
      <c r="AK631" s="7"/>
      <c r="AL631" s="8"/>
      <c r="AM631" s="8"/>
      <c r="AN631" s="7"/>
      <c r="AO631" s="7"/>
      <c r="AP631" s="7"/>
      <c r="AQ631" s="7"/>
      <c r="AR631" s="7"/>
      <c r="AS631" s="7"/>
      <c r="AT631" s="152"/>
      <c r="AU631" s="80" t="s">
        <v>1038</v>
      </c>
    </row>
    <row r="632" spans="1:47" ht="15" customHeight="1">
      <c r="A632" s="18" t="s">
        <v>39</v>
      </c>
      <c r="B632" s="18" t="s">
        <v>40</v>
      </c>
      <c r="C632" s="18" t="s">
        <v>1272</v>
      </c>
      <c r="D632" s="18" t="s">
        <v>2214</v>
      </c>
      <c r="E632" s="18"/>
      <c r="F632" s="17"/>
      <c r="G632" s="23"/>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7"/>
      <c r="AG632" s="7"/>
      <c r="AH632" s="7"/>
      <c r="AI632" s="7"/>
      <c r="AJ632" s="7"/>
      <c r="AK632" s="7"/>
      <c r="AL632" s="8"/>
      <c r="AM632" s="8"/>
      <c r="AN632" s="7"/>
      <c r="AO632" s="7"/>
      <c r="AP632" s="7"/>
      <c r="AQ632" s="7"/>
      <c r="AR632" s="7"/>
      <c r="AS632" s="7"/>
      <c r="AT632" s="152"/>
      <c r="AU632" s="80" t="s">
        <v>1038</v>
      </c>
    </row>
    <row r="633" spans="1:47" ht="15" customHeight="1">
      <c r="A633" s="18" t="s">
        <v>39</v>
      </c>
      <c r="B633" s="18" t="s">
        <v>40</v>
      </c>
      <c r="C633" s="18" t="s">
        <v>1272</v>
      </c>
      <c r="D633" s="18" t="s">
        <v>2215</v>
      </c>
      <c r="E633" s="18"/>
      <c r="F633" s="17"/>
      <c r="G633" s="23"/>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7"/>
      <c r="AG633" s="7"/>
      <c r="AH633" s="7"/>
      <c r="AI633" s="7"/>
      <c r="AJ633" s="7"/>
      <c r="AK633" s="7"/>
      <c r="AL633" s="8"/>
      <c r="AM633" s="8"/>
      <c r="AN633" s="7"/>
      <c r="AO633" s="7"/>
      <c r="AP633" s="7"/>
      <c r="AQ633" s="7"/>
      <c r="AR633" s="7"/>
      <c r="AS633" s="7"/>
      <c r="AT633" s="152"/>
      <c r="AU633" s="80" t="s">
        <v>1038</v>
      </c>
    </row>
    <row r="634" spans="1:47" ht="15" customHeight="1">
      <c r="A634" s="18" t="s">
        <v>39</v>
      </c>
      <c r="B634" s="18" t="s">
        <v>40</v>
      </c>
      <c r="C634" s="18" t="s">
        <v>1272</v>
      </c>
      <c r="D634" s="18" t="s">
        <v>2216</v>
      </c>
      <c r="E634" s="18"/>
      <c r="F634" s="17"/>
      <c r="G634" s="23"/>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7"/>
      <c r="AG634" s="7"/>
      <c r="AH634" s="7"/>
      <c r="AI634" s="7"/>
      <c r="AJ634" s="7"/>
      <c r="AK634" s="7"/>
      <c r="AL634" s="8"/>
      <c r="AM634" s="8"/>
      <c r="AN634" s="7"/>
      <c r="AO634" s="7"/>
      <c r="AP634" s="7"/>
      <c r="AQ634" s="7"/>
      <c r="AR634" s="7"/>
      <c r="AS634" s="7"/>
      <c r="AT634" s="152"/>
      <c r="AU634" s="80" t="s">
        <v>1038</v>
      </c>
    </row>
    <row r="635" spans="1:47" ht="15" customHeight="1">
      <c r="A635" s="6" t="s">
        <v>39</v>
      </c>
      <c r="B635" s="6" t="s">
        <v>40</v>
      </c>
      <c r="C635" s="6" t="s">
        <v>2217</v>
      </c>
      <c r="D635" s="6"/>
      <c r="E635" s="6"/>
      <c r="F635" s="9">
        <v>0.49</v>
      </c>
      <c r="G635" s="23" t="s">
        <v>525</v>
      </c>
      <c r="H635" s="6" t="s">
        <v>535</v>
      </c>
      <c r="I635" s="6" t="s">
        <v>525</v>
      </c>
      <c r="J635" s="6"/>
      <c r="K635" s="6"/>
      <c r="L635" s="6"/>
      <c r="M635" s="6"/>
      <c r="N635" s="6"/>
      <c r="O635" s="6"/>
      <c r="P635" s="6"/>
      <c r="Q635" s="6"/>
      <c r="R635" s="6"/>
      <c r="S635" s="6"/>
      <c r="T635" s="6"/>
      <c r="U635" s="6"/>
      <c r="V635" s="6"/>
      <c r="W635" s="6"/>
      <c r="X635" s="6"/>
      <c r="Y635" s="6"/>
      <c r="Z635" s="6"/>
      <c r="AA635" s="6"/>
      <c r="AB635" s="6"/>
      <c r="AC635" s="6"/>
      <c r="AD635" s="6"/>
      <c r="AE635" s="6"/>
      <c r="AF635" s="7">
        <v>1</v>
      </c>
      <c r="AG635" s="7">
        <f t="shared" ref="AG635:AH635" si="718">IF(H635="US",1,0)</f>
        <v>0</v>
      </c>
      <c r="AH635" s="7">
        <f t="shared" si="718"/>
        <v>1</v>
      </c>
      <c r="AI635" s="7">
        <f t="shared" ref="AI635:AI637" si="719">IF(G635="US",1,0)</f>
        <v>1</v>
      </c>
      <c r="AJ635" s="7" t="str">
        <f t="shared" ref="AJ635:AJ637" si="720">IF(AF635=0,"0",IF(AF635=0.5,"3","6"))</f>
        <v>6</v>
      </c>
      <c r="AK635" s="7" t="str">
        <f t="shared" ref="AK635:AK637" si="721">IF(AI635=1,"6","0")</f>
        <v>6</v>
      </c>
      <c r="AL635" s="7" t="str">
        <f>IF(AF635=0,"1",IF(AF635=0.5,"3","6"))</f>
        <v>6</v>
      </c>
      <c r="AM635" s="7" t="str">
        <f t="shared" ref="AM635:AM637" si="722">IF(AH635=1,"7","0")</f>
        <v>7</v>
      </c>
      <c r="AN635" s="7" t="str">
        <f t="shared" ref="AN635:AN637" si="723">IF(AI635=1,"11","0")</f>
        <v>11</v>
      </c>
      <c r="AO635" s="7" t="str">
        <f t="shared" ref="AO635:AO637" si="724">IF(AG635=1,"14","0")</f>
        <v>0</v>
      </c>
      <c r="AP635" s="7">
        <f t="shared" ref="AP635:AP637" si="725">(0.5*F635)*100</f>
        <v>24.5</v>
      </c>
      <c r="AQ635" s="7">
        <f t="shared" ref="AQ635:AQ637" si="726">SUM(AJ635+AK635+AL635+AM635+AN635+AO635+AP635)</f>
        <v>60.5</v>
      </c>
      <c r="AR635" s="10">
        <f>IF(AQ635&lt;AQ630,AR630+1,AR630)</f>
        <v>0</v>
      </c>
      <c r="AS635" s="10"/>
      <c r="AT635" s="152"/>
      <c r="AU635" t="s">
        <v>1813</v>
      </c>
    </row>
    <row r="636" spans="1:47" ht="15" customHeight="1">
      <c r="A636" s="6" t="s">
        <v>39</v>
      </c>
      <c r="B636" s="6" t="s">
        <v>40</v>
      </c>
      <c r="C636" s="6" t="s">
        <v>2218</v>
      </c>
      <c r="D636" s="6"/>
      <c r="E636" s="6"/>
      <c r="F636" s="9">
        <v>0.49</v>
      </c>
      <c r="G636" s="23" t="s">
        <v>525</v>
      </c>
      <c r="H636" s="6" t="s">
        <v>535</v>
      </c>
      <c r="I636" s="6" t="s">
        <v>535</v>
      </c>
      <c r="J636" s="6"/>
      <c r="K636" s="6"/>
      <c r="L636" s="6"/>
      <c r="M636" s="6"/>
      <c r="N636" s="6"/>
      <c r="O636" s="6"/>
      <c r="P636" s="6"/>
      <c r="Q636" s="6"/>
      <c r="R636" s="6"/>
      <c r="S636" s="6"/>
      <c r="T636" s="6"/>
      <c r="U636" s="6"/>
      <c r="V636" s="6"/>
      <c r="W636" s="6"/>
      <c r="X636" s="6"/>
      <c r="Y636" s="6"/>
      <c r="Z636" s="6"/>
      <c r="AA636" s="6"/>
      <c r="AB636" s="6"/>
      <c r="AC636" s="6"/>
      <c r="AD636" s="6"/>
      <c r="AE636" s="6"/>
      <c r="AF636" s="7">
        <v>1</v>
      </c>
      <c r="AG636" s="7">
        <f t="shared" ref="AG636:AH636" si="727">IF(H636="US",1,0)</f>
        <v>0</v>
      </c>
      <c r="AH636" s="7">
        <f t="shared" si="727"/>
        <v>0</v>
      </c>
      <c r="AI636" s="7">
        <f t="shared" si="719"/>
        <v>1</v>
      </c>
      <c r="AJ636" s="7" t="str">
        <f t="shared" si="720"/>
        <v>6</v>
      </c>
      <c r="AK636" s="7" t="str">
        <f t="shared" si="721"/>
        <v>6</v>
      </c>
      <c r="AL636" s="7">
        <v>3</v>
      </c>
      <c r="AM636" s="7" t="str">
        <f t="shared" si="722"/>
        <v>0</v>
      </c>
      <c r="AN636" s="7" t="str">
        <f t="shared" si="723"/>
        <v>11</v>
      </c>
      <c r="AO636" s="7" t="str">
        <f t="shared" si="724"/>
        <v>0</v>
      </c>
      <c r="AP636" s="7">
        <f t="shared" si="725"/>
        <v>24.5</v>
      </c>
      <c r="AQ636" s="7">
        <f t="shared" si="726"/>
        <v>50.5</v>
      </c>
      <c r="AR636" s="10">
        <f t="shared" ref="AR636:AR637" si="728">IF(AQ636&lt;AQ635,AR635+1,AR635)</f>
        <v>1</v>
      </c>
      <c r="AS636" s="10"/>
      <c r="AT636" s="152"/>
      <c r="AU636" t="s">
        <v>1813</v>
      </c>
    </row>
    <row r="637" spans="1:47" ht="15" customHeight="1">
      <c r="A637" s="6" t="s">
        <v>39</v>
      </c>
      <c r="B637" s="6" t="s">
        <v>40</v>
      </c>
      <c r="C637" s="6" t="s">
        <v>1273</v>
      </c>
      <c r="D637" s="6" t="s">
        <v>2176</v>
      </c>
      <c r="E637" s="6"/>
      <c r="F637" s="9">
        <v>0.01</v>
      </c>
      <c r="G637" s="23" t="s">
        <v>613</v>
      </c>
      <c r="H637" s="6" t="s">
        <v>613</v>
      </c>
      <c r="I637" s="6" t="s">
        <v>538</v>
      </c>
      <c r="J637" s="6"/>
      <c r="K637" s="6"/>
      <c r="L637" s="6"/>
      <c r="M637" s="6"/>
      <c r="N637" s="6"/>
      <c r="O637" s="6"/>
      <c r="P637" s="6"/>
      <c r="Q637" s="6"/>
      <c r="R637" s="6"/>
      <c r="S637" s="6"/>
      <c r="T637" s="6"/>
      <c r="U637" s="6"/>
      <c r="V637" s="6"/>
      <c r="W637" s="6"/>
      <c r="X637" s="6"/>
      <c r="Y637" s="6"/>
      <c r="Z637" s="6"/>
      <c r="AA637" s="6"/>
      <c r="AB637" s="6"/>
      <c r="AC637" s="6"/>
      <c r="AD637" s="6"/>
      <c r="AE637" s="6"/>
      <c r="AF637" s="7">
        <v>1</v>
      </c>
      <c r="AG637" s="7">
        <f t="shared" ref="AG637:AH637" si="729">IF(H637="US",1,0)</f>
        <v>0</v>
      </c>
      <c r="AH637" s="7">
        <f t="shared" si="729"/>
        <v>0</v>
      </c>
      <c r="AI637" s="7">
        <f t="shared" si="719"/>
        <v>0</v>
      </c>
      <c r="AJ637" s="7" t="str">
        <f t="shared" si="720"/>
        <v>6</v>
      </c>
      <c r="AK637" s="7" t="str">
        <f t="shared" si="721"/>
        <v>0</v>
      </c>
      <c r="AL637" s="7">
        <v>3</v>
      </c>
      <c r="AM637" s="7" t="str">
        <f t="shared" si="722"/>
        <v>0</v>
      </c>
      <c r="AN637" s="7" t="str">
        <f t="shared" si="723"/>
        <v>0</v>
      </c>
      <c r="AO637" s="7" t="str">
        <f t="shared" si="724"/>
        <v>0</v>
      </c>
      <c r="AP637" s="7">
        <f t="shared" si="725"/>
        <v>0.5</v>
      </c>
      <c r="AQ637" s="7">
        <f t="shared" si="726"/>
        <v>9.5</v>
      </c>
      <c r="AR637" s="10">
        <f t="shared" si="728"/>
        <v>2</v>
      </c>
      <c r="AS637" s="10"/>
      <c r="AT637" s="152"/>
      <c r="AU637" t="s">
        <v>1813</v>
      </c>
    </row>
    <row r="638" spans="1:47" ht="15" customHeight="1">
      <c r="A638" s="18" t="s">
        <v>39</v>
      </c>
      <c r="B638" s="18" t="s">
        <v>40</v>
      </c>
      <c r="C638" s="18" t="s">
        <v>1273</v>
      </c>
      <c r="D638" s="18" t="s">
        <v>2170</v>
      </c>
      <c r="E638" s="18"/>
      <c r="F638" s="17"/>
      <c r="G638" s="23"/>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7"/>
      <c r="AG638" s="7"/>
      <c r="AH638" s="7"/>
      <c r="AI638" s="7"/>
      <c r="AJ638" s="7"/>
      <c r="AK638" s="7"/>
      <c r="AL638" s="7"/>
      <c r="AM638" s="7"/>
      <c r="AN638" s="7"/>
      <c r="AO638" s="7"/>
      <c r="AP638" s="7"/>
      <c r="AQ638" s="7"/>
      <c r="AR638" s="10"/>
      <c r="AS638" s="10"/>
      <c r="AT638" s="152"/>
      <c r="AU638" s="80" t="s">
        <v>1038</v>
      </c>
    </row>
    <row r="639" spans="1:47" ht="15" customHeight="1">
      <c r="A639" s="18" t="s">
        <v>39</v>
      </c>
      <c r="B639" s="18" t="s">
        <v>40</v>
      </c>
      <c r="C639" s="18" t="s">
        <v>1273</v>
      </c>
      <c r="D639" s="18" t="s">
        <v>2219</v>
      </c>
      <c r="E639" s="18"/>
      <c r="F639" s="17"/>
      <c r="G639" s="23"/>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7"/>
      <c r="AG639" s="7"/>
      <c r="AH639" s="7"/>
      <c r="AI639" s="7"/>
      <c r="AJ639" s="7"/>
      <c r="AK639" s="7"/>
      <c r="AL639" s="7"/>
      <c r="AM639" s="7"/>
      <c r="AN639" s="7"/>
      <c r="AO639" s="7"/>
      <c r="AP639" s="7"/>
      <c r="AQ639" s="7"/>
      <c r="AR639" s="10"/>
      <c r="AS639" s="10"/>
      <c r="AT639" s="152"/>
      <c r="AU639" s="80" t="s">
        <v>1038</v>
      </c>
    </row>
    <row r="640" spans="1:47" ht="15" customHeight="1">
      <c r="A640" s="18" t="s">
        <v>39</v>
      </c>
      <c r="B640" s="18" t="s">
        <v>40</v>
      </c>
      <c r="C640" s="18" t="s">
        <v>1273</v>
      </c>
      <c r="D640" s="18" t="s">
        <v>2171</v>
      </c>
      <c r="E640" s="18"/>
      <c r="F640" s="17"/>
      <c r="G640" s="23"/>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7"/>
      <c r="AG640" s="7"/>
      <c r="AH640" s="7"/>
      <c r="AI640" s="7"/>
      <c r="AJ640" s="7"/>
      <c r="AK640" s="7"/>
      <c r="AL640" s="7"/>
      <c r="AM640" s="7"/>
      <c r="AN640" s="7"/>
      <c r="AO640" s="7"/>
      <c r="AP640" s="7"/>
      <c r="AQ640" s="7"/>
      <c r="AR640" s="10"/>
      <c r="AS640" s="10"/>
      <c r="AT640" s="152"/>
      <c r="AU640" s="80" t="s">
        <v>1038</v>
      </c>
    </row>
    <row r="641" spans="1:47" ht="15" customHeight="1">
      <c r="A641" s="18" t="s">
        <v>39</v>
      </c>
      <c r="B641" s="18" t="s">
        <v>40</v>
      </c>
      <c r="C641" s="18" t="s">
        <v>606</v>
      </c>
      <c r="D641" s="18" t="s">
        <v>2176</v>
      </c>
      <c r="E641" s="18"/>
      <c r="F641" s="17"/>
      <c r="G641" s="23"/>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7"/>
      <c r="AG641" s="7"/>
      <c r="AH641" s="7"/>
      <c r="AI641" s="7"/>
      <c r="AJ641" s="7"/>
      <c r="AK641" s="7"/>
      <c r="AL641" s="8"/>
      <c r="AM641" s="8"/>
      <c r="AN641" s="7"/>
      <c r="AO641" s="7"/>
      <c r="AP641" s="7"/>
      <c r="AQ641" s="7"/>
      <c r="AR641" s="7"/>
      <c r="AS641" s="7"/>
      <c r="AT641" s="152"/>
      <c r="AU641" s="80" t="s">
        <v>1038</v>
      </c>
    </row>
    <row r="642" spans="1:47" ht="15" customHeight="1">
      <c r="A642" s="18" t="s">
        <v>39</v>
      </c>
      <c r="B642" s="18" t="s">
        <v>40</v>
      </c>
      <c r="C642" s="18" t="s">
        <v>606</v>
      </c>
      <c r="D642" s="18" t="s">
        <v>2175</v>
      </c>
      <c r="E642" s="18"/>
      <c r="F642" s="17"/>
      <c r="G642" s="23"/>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7"/>
      <c r="AG642" s="7"/>
      <c r="AH642" s="7"/>
      <c r="AI642" s="7"/>
      <c r="AJ642" s="7"/>
      <c r="AK642" s="7"/>
      <c r="AL642" s="8"/>
      <c r="AM642" s="8"/>
      <c r="AN642" s="7"/>
      <c r="AO642" s="7"/>
      <c r="AP642" s="7"/>
      <c r="AQ642" s="7"/>
      <c r="AR642" s="7"/>
      <c r="AS642" s="7"/>
      <c r="AT642" s="152"/>
      <c r="AU642" s="80" t="s">
        <v>1038</v>
      </c>
    </row>
    <row r="643" spans="1:47" ht="15" customHeight="1">
      <c r="A643" s="18" t="s">
        <v>39</v>
      </c>
      <c r="B643" s="18" t="s">
        <v>40</v>
      </c>
      <c r="C643" s="18" t="s">
        <v>606</v>
      </c>
      <c r="D643" s="18" t="s">
        <v>2174</v>
      </c>
      <c r="E643" s="18"/>
      <c r="F643" s="17"/>
      <c r="G643" s="23"/>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7"/>
      <c r="AG643" s="7"/>
      <c r="AH643" s="7"/>
      <c r="AI643" s="7"/>
      <c r="AJ643" s="7"/>
      <c r="AK643" s="7"/>
      <c r="AL643" s="8"/>
      <c r="AM643" s="8"/>
      <c r="AN643" s="7"/>
      <c r="AO643" s="7"/>
      <c r="AP643" s="7"/>
      <c r="AQ643" s="7"/>
      <c r="AR643" s="7"/>
      <c r="AS643" s="7"/>
      <c r="AT643" s="152"/>
      <c r="AU643" s="80" t="s">
        <v>1038</v>
      </c>
    </row>
    <row r="644" spans="1:47" ht="15" customHeight="1">
      <c r="A644" s="18" t="s">
        <v>39</v>
      </c>
      <c r="B644" s="18" t="s">
        <v>40</v>
      </c>
      <c r="C644" s="18" t="s">
        <v>605</v>
      </c>
      <c r="D644" s="18" t="s">
        <v>2176</v>
      </c>
      <c r="E644" s="18"/>
      <c r="F644" s="17"/>
      <c r="G644" s="23"/>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7"/>
      <c r="AG644" s="7"/>
      <c r="AH644" s="7"/>
      <c r="AI644" s="7"/>
      <c r="AJ644" s="7"/>
      <c r="AK644" s="7"/>
      <c r="AL644" s="8"/>
      <c r="AM644" s="8"/>
      <c r="AN644" s="7"/>
      <c r="AO644" s="7"/>
      <c r="AP644" s="7"/>
      <c r="AQ644" s="7"/>
      <c r="AR644" s="7"/>
      <c r="AS644" s="7"/>
      <c r="AT644" s="152"/>
      <c r="AU644" s="80" t="s">
        <v>1038</v>
      </c>
    </row>
    <row r="645" spans="1:47" ht="15" customHeight="1">
      <c r="A645" s="18" t="s">
        <v>39</v>
      </c>
      <c r="B645" s="18" t="s">
        <v>40</v>
      </c>
      <c r="C645" s="18" t="s">
        <v>605</v>
      </c>
      <c r="D645" s="18" t="s">
        <v>2175</v>
      </c>
      <c r="E645" s="18"/>
      <c r="F645" s="17"/>
      <c r="G645" s="23"/>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7"/>
      <c r="AG645" s="7"/>
      <c r="AH645" s="7"/>
      <c r="AI645" s="7"/>
      <c r="AJ645" s="7"/>
      <c r="AK645" s="7"/>
      <c r="AL645" s="8"/>
      <c r="AM645" s="8"/>
      <c r="AN645" s="7"/>
      <c r="AO645" s="7"/>
      <c r="AP645" s="7"/>
      <c r="AQ645" s="7"/>
      <c r="AR645" s="7"/>
      <c r="AS645" s="7"/>
      <c r="AT645" s="152"/>
      <c r="AU645" s="80" t="s">
        <v>1038</v>
      </c>
    </row>
    <row r="646" spans="1:47" ht="15" customHeight="1">
      <c r="A646" s="18" t="s">
        <v>39</v>
      </c>
      <c r="B646" s="18" t="s">
        <v>40</v>
      </c>
      <c r="C646" s="18" t="s">
        <v>605</v>
      </c>
      <c r="D646" s="18" t="s">
        <v>2174</v>
      </c>
      <c r="E646" s="18"/>
      <c r="F646" s="17"/>
      <c r="G646" s="23"/>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7"/>
      <c r="AG646" s="7"/>
      <c r="AH646" s="7"/>
      <c r="AI646" s="7"/>
      <c r="AJ646" s="7"/>
      <c r="AK646" s="7"/>
      <c r="AL646" s="8"/>
      <c r="AM646" s="8"/>
      <c r="AN646" s="7"/>
      <c r="AO646" s="7"/>
      <c r="AP646" s="7"/>
      <c r="AQ646" s="7"/>
      <c r="AR646" s="7"/>
      <c r="AS646" s="7"/>
      <c r="AT646" s="152"/>
      <c r="AU646" s="80" t="s">
        <v>1038</v>
      </c>
    </row>
    <row r="647" spans="1:47" ht="15" customHeight="1">
      <c r="A647" s="6" t="s">
        <v>39</v>
      </c>
      <c r="B647" s="6" t="s">
        <v>40</v>
      </c>
      <c r="C647" s="6" t="s">
        <v>1276</v>
      </c>
      <c r="D647" s="6"/>
      <c r="E647" s="6"/>
      <c r="F647" s="9">
        <v>0.41</v>
      </c>
      <c r="G647" s="23" t="s">
        <v>525</v>
      </c>
      <c r="H647" s="6" t="s">
        <v>525</v>
      </c>
      <c r="I647" s="6" t="s">
        <v>525</v>
      </c>
      <c r="J647" s="6"/>
      <c r="K647" s="6"/>
      <c r="L647" s="6"/>
      <c r="M647" s="6"/>
      <c r="N647" s="6"/>
      <c r="O647" s="6"/>
      <c r="P647" s="6"/>
      <c r="Q647" s="6"/>
      <c r="R647" s="6"/>
      <c r="S647" s="6"/>
      <c r="T647" s="6"/>
      <c r="U647" s="6"/>
      <c r="V647" s="6"/>
      <c r="W647" s="6"/>
      <c r="X647" s="6"/>
      <c r="Y647" s="6"/>
      <c r="Z647" s="6"/>
      <c r="AA647" s="6"/>
      <c r="AB647" s="6"/>
      <c r="AC647" s="6"/>
      <c r="AD647" s="6"/>
      <c r="AE647" s="6"/>
      <c r="AF647" s="7">
        <v>1</v>
      </c>
      <c r="AG647" s="7">
        <f t="shared" ref="AG647:AH647" si="730">IF(H647="US",1,0)</f>
        <v>1</v>
      </c>
      <c r="AH647" s="7">
        <f t="shared" si="730"/>
        <v>1</v>
      </c>
      <c r="AI647" s="7">
        <f t="shared" ref="AI647:AI648" si="731">IF(G647="US",1,0)</f>
        <v>1</v>
      </c>
      <c r="AJ647" s="7" t="str">
        <f t="shared" ref="AJ647:AJ648" si="732">IF(AF647=0,"0",IF(AF647=0.5,"3","6"))</f>
        <v>6</v>
      </c>
      <c r="AK647" s="7" t="str">
        <f t="shared" ref="AK647:AK648" si="733">IF(AI647=1,"6","0")</f>
        <v>6</v>
      </c>
      <c r="AL647" s="7">
        <v>3</v>
      </c>
      <c r="AM647" s="7" t="str">
        <f t="shared" ref="AM647:AM648" si="734">IF(AH647=1,"7","0")</f>
        <v>7</v>
      </c>
      <c r="AN647" s="7" t="str">
        <f t="shared" ref="AN647:AN648" si="735">IF(AI647=1,"11","0")</f>
        <v>11</v>
      </c>
      <c r="AO647" s="7" t="str">
        <f t="shared" ref="AO647:AO648" si="736">IF(AG647=1,"14","0")</f>
        <v>14</v>
      </c>
      <c r="AP647" s="7">
        <f t="shared" ref="AP647:AP648" si="737">(0.5*F647)*100</f>
        <v>20.5</v>
      </c>
      <c r="AQ647" s="7">
        <f t="shared" ref="AQ647:AQ648" si="738">SUM(AJ647+AK647+AL647+AM647+AN647+AO647+AP647)</f>
        <v>67.5</v>
      </c>
      <c r="AR647" s="10">
        <f>IF(AQ647&lt;AQ644,AR644+1,AR644)</f>
        <v>0</v>
      </c>
      <c r="AS647" s="10"/>
      <c r="AT647" s="152"/>
      <c r="AU647" t="s">
        <v>1812</v>
      </c>
    </row>
    <row r="648" spans="1:47" ht="15" customHeight="1">
      <c r="A648" s="6" t="s">
        <v>39</v>
      </c>
      <c r="B648" s="6" t="s">
        <v>40</v>
      </c>
      <c r="C648" s="6" t="s">
        <v>604</v>
      </c>
      <c r="D648" s="6" t="s">
        <v>1779</v>
      </c>
      <c r="E648" s="6"/>
      <c r="F648" s="9">
        <v>0.54</v>
      </c>
      <c r="G648" s="23" t="s">
        <v>525</v>
      </c>
      <c r="H648" s="6" t="s">
        <v>444</v>
      </c>
      <c r="I648" s="6" t="s">
        <v>525</v>
      </c>
      <c r="J648" s="6"/>
      <c r="K648" s="6"/>
      <c r="L648" s="6"/>
      <c r="M648" s="6"/>
      <c r="N648" s="6"/>
      <c r="O648" s="6"/>
      <c r="P648" s="6"/>
      <c r="Q648" s="6"/>
      <c r="R648" s="6"/>
      <c r="S648" s="6"/>
      <c r="T648" s="6"/>
      <c r="U648" s="6"/>
      <c r="V648" s="6"/>
      <c r="W648" s="6"/>
      <c r="X648" s="6"/>
      <c r="Y648" s="6"/>
      <c r="Z648" s="6"/>
      <c r="AA648" s="6"/>
      <c r="AB648" s="6"/>
      <c r="AC648" s="6"/>
      <c r="AD648" s="6"/>
      <c r="AE648" s="6"/>
      <c r="AF648" s="7">
        <v>1</v>
      </c>
      <c r="AG648" s="7">
        <f t="shared" ref="AG648:AH648" si="739">IF(H648="US",1,0)</f>
        <v>0</v>
      </c>
      <c r="AH648" s="7">
        <f t="shared" si="739"/>
        <v>1</v>
      </c>
      <c r="AI648" s="7">
        <f t="shared" si="731"/>
        <v>1</v>
      </c>
      <c r="AJ648" s="7" t="str">
        <f t="shared" si="732"/>
        <v>6</v>
      </c>
      <c r="AK648" s="7" t="str">
        <f t="shared" si="733"/>
        <v>6</v>
      </c>
      <c r="AL648" s="7" t="str">
        <f>IF(AF648=0,"1",IF(AF648=0.5,"3","6"))</f>
        <v>6</v>
      </c>
      <c r="AM648" s="7" t="str">
        <f t="shared" si="734"/>
        <v>7</v>
      </c>
      <c r="AN648" s="7" t="str">
        <f t="shared" si="735"/>
        <v>11</v>
      </c>
      <c r="AO648" s="7" t="str">
        <f t="shared" si="736"/>
        <v>0</v>
      </c>
      <c r="AP648" s="7">
        <f t="shared" si="737"/>
        <v>27</v>
      </c>
      <c r="AQ648" s="7">
        <f t="shared" si="738"/>
        <v>63</v>
      </c>
      <c r="AR648" s="10">
        <f>IF(AQ648&lt;AQ647,AR647+1,AR647)</f>
        <v>1</v>
      </c>
      <c r="AS648" s="10"/>
      <c r="AT648" s="152"/>
      <c r="AU648" t="s">
        <v>1813</v>
      </c>
    </row>
    <row r="649" spans="1:47" ht="15" customHeight="1">
      <c r="A649" s="18" t="s">
        <v>39</v>
      </c>
      <c r="B649" s="18" t="s">
        <v>40</v>
      </c>
      <c r="C649" s="18" t="s">
        <v>604</v>
      </c>
      <c r="D649" s="18" t="s">
        <v>2176</v>
      </c>
      <c r="E649" s="18"/>
      <c r="F649" s="17"/>
      <c r="G649" s="23"/>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7"/>
      <c r="AG649" s="7"/>
      <c r="AH649" s="7"/>
      <c r="AI649" s="7"/>
      <c r="AJ649" s="7"/>
      <c r="AK649" s="7"/>
      <c r="AL649" s="7"/>
      <c r="AM649" s="7"/>
      <c r="AN649" s="7"/>
      <c r="AO649" s="7"/>
      <c r="AP649" s="7"/>
      <c r="AQ649" s="7"/>
      <c r="AR649" s="10"/>
      <c r="AS649" s="10"/>
      <c r="AT649" s="152"/>
      <c r="AU649" s="80" t="s">
        <v>1038</v>
      </c>
    </row>
    <row r="650" spans="1:47" ht="15" customHeight="1">
      <c r="A650" s="18" t="s">
        <v>39</v>
      </c>
      <c r="B650" s="18" t="s">
        <v>40</v>
      </c>
      <c r="C650" s="18" t="s">
        <v>604</v>
      </c>
      <c r="D650" s="18" t="s">
        <v>2220</v>
      </c>
      <c r="E650" s="18"/>
      <c r="F650" s="17"/>
      <c r="G650" s="23"/>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7"/>
      <c r="AG650" s="7"/>
      <c r="AH650" s="7"/>
      <c r="AI650" s="7"/>
      <c r="AJ650" s="7"/>
      <c r="AK650" s="7"/>
      <c r="AL650" s="7"/>
      <c r="AM650" s="7"/>
      <c r="AN650" s="7"/>
      <c r="AO650" s="7"/>
      <c r="AP650" s="7"/>
      <c r="AQ650" s="7"/>
      <c r="AR650" s="10"/>
      <c r="AS650" s="10"/>
      <c r="AT650" s="152"/>
      <c r="AU650" s="80" t="s">
        <v>1038</v>
      </c>
    </row>
    <row r="651" spans="1:47" ht="15" customHeight="1">
      <c r="A651" s="18" t="s">
        <v>39</v>
      </c>
      <c r="B651" s="18" t="s">
        <v>40</v>
      </c>
      <c r="C651" s="18" t="s">
        <v>604</v>
      </c>
      <c r="D651" s="18" t="s">
        <v>2221</v>
      </c>
      <c r="E651" s="18"/>
      <c r="F651" s="17"/>
      <c r="G651" s="23"/>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7"/>
      <c r="AG651" s="7"/>
      <c r="AH651" s="7"/>
      <c r="AI651" s="7"/>
      <c r="AJ651" s="7"/>
      <c r="AK651" s="7"/>
      <c r="AL651" s="7"/>
      <c r="AM651" s="7"/>
      <c r="AN651" s="7"/>
      <c r="AO651" s="7"/>
      <c r="AP651" s="7"/>
      <c r="AQ651" s="7"/>
      <c r="AR651" s="10"/>
      <c r="AS651" s="10"/>
      <c r="AT651" s="152"/>
      <c r="AU651" s="80" t="s">
        <v>1038</v>
      </c>
    </row>
    <row r="652" spans="1:47" ht="15" customHeight="1">
      <c r="A652" s="18" t="s">
        <v>39</v>
      </c>
      <c r="B652" s="18" t="s">
        <v>40</v>
      </c>
      <c r="C652" s="18" t="s">
        <v>604</v>
      </c>
      <c r="D652" s="18" t="s">
        <v>2173</v>
      </c>
      <c r="E652" s="18"/>
      <c r="F652" s="17"/>
      <c r="G652" s="23"/>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7"/>
      <c r="AG652" s="7"/>
      <c r="AH652" s="7"/>
      <c r="AI652" s="7"/>
      <c r="AJ652" s="7"/>
      <c r="AK652" s="7"/>
      <c r="AL652" s="7"/>
      <c r="AM652" s="7"/>
      <c r="AN652" s="7"/>
      <c r="AO652" s="7"/>
      <c r="AP652" s="7"/>
      <c r="AQ652" s="7"/>
      <c r="AR652" s="10"/>
      <c r="AS652" s="10"/>
      <c r="AT652" s="152"/>
      <c r="AU652" s="80" t="s">
        <v>1038</v>
      </c>
    </row>
    <row r="653" spans="1:47" ht="15" customHeight="1">
      <c r="A653" s="18" t="s">
        <v>39</v>
      </c>
      <c r="B653" s="18" t="s">
        <v>40</v>
      </c>
      <c r="C653" s="18" t="s">
        <v>604</v>
      </c>
      <c r="D653" s="18" t="s">
        <v>2174</v>
      </c>
      <c r="E653" s="18"/>
      <c r="F653" s="17"/>
      <c r="G653" s="23"/>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7"/>
      <c r="AG653" s="7"/>
      <c r="AH653" s="7"/>
      <c r="AI653" s="7"/>
      <c r="AJ653" s="7"/>
      <c r="AK653" s="7"/>
      <c r="AL653" s="7"/>
      <c r="AM653" s="7"/>
      <c r="AN653" s="7"/>
      <c r="AO653" s="7"/>
      <c r="AP653" s="7"/>
      <c r="AQ653" s="7"/>
      <c r="AR653" s="10"/>
      <c r="AS653" s="10"/>
      <c r="AT653" s="152"/>
      <c r="AU653" s="80" t="s">
        <v>1038</v>
      </c>
    </row>
    <row r="654" spans="1:47" ht="15" customHeight="1">
      <c r="A654" s="18" t="s">
        <v>39</v>
      </c>
      <c r="B654" s="18" t="s">
        <v>40</v>
      </c>
      <c r="C654" s="18" t="s">
        <v>604</v>
      </c>
      <c r="D654" s="18" t="s">
        <v>2202</v>
      </c>
      <c r="E654" s="18"/>
      <c r="F654" s="17"/>
      <c r="G654" s="23"/>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7"/>
      <c r="AG654" s="7"/>
      <c r="AH654" s="7"/>
      <c r="AI654" s="7"/>
      <c r="AJ654" s="7"/>
      <c r="AK654" s="7"/>
      <c r="AL654" s="7"/>
      <c r="AM654" s="7"/>
      <c r="AN654" s="7"/>
      <c r="AO654" s="7"/>
      <c r="AP654" s="7"/>
      <c r="AQ654" s="7"/>
      <c r="AR654" s="10"/>
      <c r="AS654" s="10"/>
      <c r="AT654" s="152"/>
      <c r="AU654" s="80" t="s">
        <v>1038</v>
      </c>
    </row>
    <row r="655" spans="1:47" ht="15" customHeight="1">
      <c r="A655" s="18" t="s">
        <v>39</v>
      </c>
      <c r="B655" s="18" t="s">
        <v>40</v>
      </c>
      <c r="C655" s="18" t="s">
        <v>266</v>
      </c>
      <c r="D655" s="18" t="s">
        <v>2176</v>
      </c>
      <c r="E655" s="18"/>
      <c r="F655" s="17"/>
      <c r="G655" s="23"/>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7"/>
      <c r="AG655" s="7"/>
      <c r="AH655" s="7"/>
      <c r="AI655" s="7"/>
      <c r="AJ655" s="7"/>
      <c r="AK655" s="7"/>
      <c r="AL655" s="8"/>
      <c r="AM655" s="8"/>
      <c r="AN655" s="7"/>
      <c r="AO655" s="7"/>
      <c r="AP655" s="7"/>
      <c r="AQ655" s="7"/>
      <c r="AR655" s="7"/>
      <c r="AS655" s="7"/>
      <c r="AT655" s="152"/>
      <c r="AU655" s="80" t="s">
        <v>1038</v>
      </c>
    </row>
    <row r="656" spans="1:47" ht="15" customHeight="1">
      <c r="A656" s="18" t="s">
        <v>39</v>
      </c>
      <c r="B656" s="18" t="s">
        <v>40</v>
      </c>
      <c r="C656" s="18" t="s">
        <v>266</v>
      </c>
      <c r="D656" s="18" t="s">
        <v>2175</v>
      </c>
      <c r="E656" s="18"/>
      <c r="F656" s="17"/>
      <c r="G656" s="23"/>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7"/>
      <c r="AG656" s="7"/>
      <c r="AH656" s="7"/>
      <c r="AI656" s="7"/>
      <c r="AJ656" s="7"/>
      <c r="AK656" s="7"/>
      <c r="AL656" s="8"/>
      <c r="AM656" s="8"/>
      <c r="AN656" s="7"/>
      <c r="AO656" s="7"/>
      <c r="AP656" s="7"/>
      <c r="AQ656" s="7"/>
      <c r="AR656" s="7"/>
      <c r="AS656" s="7"/>
      <c r="AT656" s="152"/>
      <c r="AU656" s="80" t="s">
        <v>1038</v>
      </c>
    </row>
    <row r="657" spans="1:47" ht="15" customHeight="1">
      <c r="A657" s="18" t="s">
        <v>39</v>
      </c>
      <c r="B657" s="18" t="s">
        <v>40</v>
      </c>
      <c r="C657" s="18" t="s">
        <v>266</v>
      </c>
      <c r="D657" s="18" t="s">
        <v>2174</v>
      </c>
      <c r="E657" s="18"/>
      <c r="F657" s="17"/>
      <c r="G657" s="23"/>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7"/>
      <c r="AG657" s="7"/>
      <c r="AH657" s="7"/>
      <c r="AI657" s="7"/>
      <c r="AJ657" s="7"/>
      <c r="AK657" s="7"/>
      <c r="AL657" s="8"/>
      <c r="AM657" s="8"/>
      <c r="AN657" s="7"/>
      <c r="AO657" s="7"/>
      <c r="AP657" s="7"/>
      <c r="AQ657" s="7"/>
      <c r="AR657" s="7"/>
      <c r="AS657" s="7"/>
      <c r="AT657" s="152"/>
      <c r="AU657" s="80" t="s">
        <v>1038</v>
      </c>
    </row>
    <row r="658" spans="1:47" ht="15" customHeight="1">
      <c r="A658" s="6" t="s">
        <v>39</v>
      </c>
      <c r="B658" s="6" t="s">
        <v>40</v>
      </c>
      <c r="C658" s="6" t="s">
        <v>1278</v>
      </c>
      <c r="D658" s="6"/>
      <c r="E658" s="6"/>
      <c r="F658" s="9">
        <v>0.09</v>
      </c>
      <c r="G658" s="23" t="s">
        <v>613</v>
      </c>
      <c r="H658" s="6" t="s">
        <v>613</v>
      </c>
      <c r="I658" s="6" t="s">
        <v>613</v>
      </c>
      <c r="J658" s="6"/>
      <c r="K658" s="6"/>
      <c r="L658" s="6"/>
      <c r="M658" s="6"/>
      <c r="N658" s="6"/>
      <c r="O658" s="6"/>
      <c r="P658" s="6"/>
      <c r="Q658" s="6"/>
      <c r="R658" s="6"/>
      <c r="S658" s="6"/>
      <c r="T658" s="6"/>
      <c r="U658" s="6"/>
      <c r="V658" s="6"/>
      <c r="W658" s="6"/>
      <c r="X658" s="6"/>
      <c r="Y658" s="6"/>
      <c r="Z658" s="6"/>
      <c r="AA658" s="6"/>
      <c r="AB658" s="6"/>
      <c r="AC658" s="6"/>
      <c r="AD658" s="6"/>
      <c r="AE658" s="6"/>
      <c r="AF658" s="7">
        <v>1</v>
      </c>
      <c r="AG658" s="7">
        <f t="shared" ref="AG658:AH658" si="740">IF(H658="US",1,0)</f>
        <v>0</v>
      </c>
      <c r="AH658" s="7">
        <f t="shared" si="740"/>
        <v>0</v>
      </c>
      <c r="AI658" s="7">
        <f t="shared" ref="AI658:AI660" si="741">IF(G658="US",1,0)</f>
        <v>0</v>
      </c>
      <c r="AJ658" s="7" t="str">
        <f t="shared" ref="AJ658:AJ660" si="742">IF(AF658=0,"0",IF(AF658=0.5,"3","6"))</f>
        <v>6</v>
      </c>
      <c r="AK658" s="7" t="str">
        <f t="shared" ref="AK658:AK660" si="743">IF(AI658=1,"6","0")</f>
        <v>0</v>
      </c>
      <c r="AL658" s="7" t="str">
        <f>IF(AF658=0,"1",IF(AF658=0.5,"3","6"))</f>
        <v>6</v>
      </c>
      <c r="AM658" s="7" t="str">
        <f t="shared" ref="AM658:AM660" si="744">IF(AH658=1,"7","0")</f>
        <v>0</v>
      </c>
      <c r="AN658" s="7" t="str">
        <f t="shared" ref="AN658:AN660" si="745">IF(AI658=1,"11","0")</f>
        <v>0</v>
      </c>
      <c r="AO658" s="7" t="str">
        <f t="shared" ref="AO658:AO660" si="746">IF(AG658=1,"14","0")</f>
        <v>0</v>
      </c>
      <c r="AP658" s="7">
        <f t="shared" ref="AP658:AP660" si="747">(0.5*F658)*100</f>
        <v>4.5</v>
      </c>
      <c r="AQ658" s="7">
        <f t="shared" ref="AQ658:AQ660" si="748">SUM(AJ658+AK658+AL658+AM658+AN658+AO658+AP658)</f>
        <v>16.5</v>
      </c>
      <c r="AR658" s="10">
        <f>IF(AQ658&lt;AQ655,AR655+1,AR655)</f>
        <v>0</v>
      </c>
      <c r="AS658" s="10"/>
      <c r="AT658" s="152"/>
      <c r="AU658" t="s">
        <v>1813</v>
      </c>
    </row>
    <row r="659" spans="1:47" ht="15" customHeight="1">
      <c r="A659" s="6" t="s">
        <v>39</v>
      </c>
      <c r="B659" s="6" t="s">
        <v>40</v>
      </c>
      <c r="C659" s="6" t="s">
        <v>1277</v>
      </c>
      <c r="D659" s="6"/>
      <c r="E659" s="6"/>
      <c r="F659" s="9">
        <v>0.14000000000000001</v>
      </c>
      <c r="G659" s="23" t="s">
        <v>444</v>
      </c>
      <c r="H659" s="6" t="s">
        <v>535</v>
      </c>
      <c r="I659" s="6" t="s">
        <v>525</v>
      </c>
      <c r="J659" s="6"/>
      <c r="K659" s="6"/>
      <c r="L659" s="6"/>
      <c r="M659" s="6"/>
      <c r="N659" s="6"/>
      <c r="O659" s="6"/>
      <c r="P659" s="6"/>
      <c r="Q659" s="6"/>
      <c r="R659" s="6"/>
      <c r="S659" s="6"/>
      <c r="T659" s="6"/>
      <c r="U659" s="6"/>
      <c r="V659" s="6"/>
      <c r="W659" s="6"/>
      <c r="X659" s="6"/>
      <c r="Y659" s="6"/>
      <c r="Z659" s="6"/>
      <c r="AA659" s="6"/>
      <c r="AB659" s="6"/>
      <c r="AC659" s="6"/>
      <c r="AD659" s="6"/>
      <c r="AE659" s="6"/>
      <c r="AF659" s="7">
        <v>1</v>
      </c>
      <c r="AG659" s="7">
        <f t="shared" ref="AG659:AH659" si="749">IF(H659="US",1,0)</f>
        <v>0</v>
      </c>
      <c r="AH659" s="7">
        <f t="shared" si="749"/>
        <v>1</v>
      </c>
      <c r="AI659" s="7">
        <f t="shared" si="741"/>
        <v>0</v>
      </c>
      <c r="AJ659" s="7" t="str">
        <f t="shared" si="742"/>
        <v>6</v>
      </c>
      <c r="AK659" s="7" t="str">
        <f t="shared" si="743"/>
        <v>0</v>
      </c>
      <c r="AL659" s="7">
        <v>3</v>
      </c>
      <c r="AM659" s="7" t="str">
        <f t="shared" si="744"/>
        <v>7</v>
      </c>
      <c r="AN659" s="7" t="str">
        <f t="shared" si="745"/>
        <v>0</v>
      </c>
      <c r="AO659" s="7" t="str">
        <f t="shared" si="746"/>
        <v>0</v>
      </c>
      <c r="AP659" s="7">
        <f t="shared" si="747"/>
        <v>7.0000000000000009</v>
      </c>
      <c r="AQ659" s="7">
        <f t="shared" si="748"/>
        <v>23</v>
      </c>
      <c r="AR659" s="10">
        <f t="shared" ref="AR659:AR660" si="750">IF(AQ659&lt;AQ658,AR658+1,AR658)</f>
        <v>0</v>
      </c>
      <c r="AS659" s="10"/>
      <c r="AT659" s="152"/>
      <c r="AU659" t="s">
        <v>1813</v>
      </c>
    </row>
    <row r="660" spans="1:47" ht="15" customHeight="1">
      <c r="A660" s="28" t="s">
        <v>39</v>
      </c>
      <c r="B660" s="28" t="s">
        <v>40</v>
      </c>
      <c r="C660" s="28" t="s">
        <v>1279</v>
      </c>
      <c r="D660" s="28"/>
      <c r="E660" s="28"/>
      <c r="F660" s="81">
        <v>0.68</v>
      </c>
      <c r="G660" s="23" t="s">
        <v>525</v>
      </c>
      <c r="H660" s="6" t="s">
        <v>525</v>
      </c>
      <c r="I660" s="6" t="s">
        <v>525</v>
      </c>
      <c r="J660" s="6"/>
      <c r="K660" s="6"/>
      <c r="L660" s="6"/>
      <c r="M660" s="6"/>
      <c r="N660" s="6"/>
      <c r="O660" s="6"/>
      <c r="P660" s="6"/>
      <c r="Q660" s="6"/>
      <c r="R660" s="6"/>
      <c r="S660" s="6"/>
      <c r="T660" s="6"/>
      <c r="U660" s="6"/>
      <c r="V660" s="6"/>
      <c r="W660" s="6"/>
      <c r="X660" s="6"/>
      <c r="Y660" s="6"/>
      <c r="Z660" s="6"/>
      <c r="AA660" s="6"/>
      <c r="AB660" s="6"/>
      <c r="AC660" s="6"/>
      <c r="AD660" s="6"/>
      <c r="AE660" s="6"/>
      <c r="AF660" s="7">
        <v>1</v>
      </c>
      <c r="AG660" s="7">
        <f t="shared" ref="AG660:AH660" si="751">IF(H660="US",1,0)</f>
        <v>1</v>
      </c>
      <c r="AH660" s="7">
        <f t="shared" si="751"/>
        <v>1</v>
      </c>
      <c r="AI660" s="7">
        <f t="shared" si="741"/>
        <v>1</v>
      </c>
      <c r="AJ660" s="7" t="str">
        <f t="shared" si="742"/>
        <v>6</v>
      </c>
      <c r="AK660" s="7" t="str">
        <f t="shared" si="743"/>
        <v>6</v>
      </c>
      <c r="AL660" s="7" t="str">
        <f>IF(AF660=0,"1",IF(AF660=0.5,"3","6"))</f>
        <v>6</v>
      </c>
      <c r="AM660" s="7" t="str">
        <f t="shared" si="744"/>
        <v>7</v>
      </c>
      <c r="AN660" s="7" t="str">
        <f t="shared" si="745"/>
        <v>11</v>
      </c>
      <c r="AO660" s="7" t="str">
        <f t="shared" si="746"/>
        <v>14</v>
      </c>
      <c r="AP660" s="7">
        <f t="shared" si="747"/>
        <v>34</v>
      </c>
      <c r="AQ660" s="7">
        <f t="shared" si="748"/>
        <v>84</v>
      </c>
      <c r="AR660" s="10">
        <f t="shared" si="750"/>
        <v>0</v>
      </c>
      <c r="AS660" s="10"/>
      <c r="AT660" s="152"/>
      <c r="AU660" s="82" t="s">
        <v>1757</v>
      </c>
    </row>
    <row r="661" spans="1:47" ht="15" customHeight="1">
      <c r="A661" s="18" t="s">
        <v>39</v>
      </c>
      <c r="B661" s="18" t="s">
        <v>42</v>
      </c>
      <c r="C661" s="18" t="s">
        <v>620</v>
      </c>
      <c r="D661" s="18" t="s">
        <v>2222</v>
      </c>
      <c r="E661" s="18"/>
      <c r="F661" s="17"/>
      <c r="G661" s="23"/>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7"/>
      <c r="AG661" s="7"/>
      <c r="AH661" s="7"/>
      <c r="AI661" s="7"/>
      <c r="AJ661" s="7"/>
      <c r="AK661" s="7"/>
      <c r="AL661" s="8"/>
      <c r="AM661" s="8"/>
      <c r="AN661" s="7"/>
      <c r="AO661" s="7"/>
      <c r="AP661" s="7"/>
      <c r="AQ661" s="7"/>
      <c r="AR661" s="7"/>
      <c r="AS661" s="7"/>
      <c r="AT661" s="152"/>
      <c r="AU661" s="80" t="s">
        <v>1038</v>
      </c>
    </row>
    <row r="662" spans="1:47" ht="15" customHeight="1">
      <c r="A662" s="18" t="s">
        <v>39</v>
      </c>
      <c r="B662" s="18" t="s">
        <v>42</v>
      </c>
      <c r="C662" s="18" t="s">
        <v>620</v>
      </c>
      <c r="D662" s="18" t="s">
        <v>2223</v>
      </c>
      <c r="E662" s="18"/>
      <c r="F662" s="17"/>
      <c r="G662" s="23"/>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7"/>
      <c r="AG662" s="7"/>
      <c r="AH662" s="7"/>
      <c r="AI662" s="7"/>
      <c r="AJ662" s="7"/>
      <c r="AK662" s="7"/>
      <c r="AL662" s="8"/>
      <c r="AM662" s="8"/>
      <c r="AN662" s="7"/>
      <c r="AO662" s="7"/>
      <c r="AP662" s="7"/>
      <c r="AQ662" s="7"/>
      <c r="AR662" s="7"/>
      <c r="AS662" s="7"/>
      <c r="AT662" s="152"/>
      <c r="AU662" s="80" t="s">
        <v>1038</v>
      </c>
    </row>
    <row r="663" spans="1:47" ht="15" customHeight="1">
      <c r="A663" s="18" t="s">
        <v>39</v>
      </c>
      <c r="B663" s="18" t="s">
        <v>42</v>
      </c>
      <c r="C663" s="18" t="s">
        <v>620</v>
      </c>
      <c r="D663" s="18" t="s">
        <v>2224</v>
      </c>
      <c r="E663" s="18"/>
      <c r="F663" s="17">
        <v>0.54</v>
      </c>
      <c r="G663" s="23" t="s">
        <v>525</v>
      </c>
      <c r="H663" s="6" t="s">
        <v>525</v>
      </c>
      <c r="I663" s="6" t="s">
        <v>525</v>
      </c>
      <c r="J663" s="6"/>
      <c r="K663" s="6"/>
      <c r="L663" s="6"/>
      <c r="M663" s="6"/>
      <c r="N663" s="6"/>
      <c r="O663" s="6"/>
      <c r="P663" s="6"/>
      <c r="Q663" s="6"/>
      <c r="R663" s="6"/>
      <c r="S663" s="6"/>
      <c r="T663" s="6"/>
      <c r="U663" s="6"/>
      <c r="V663" s="6"/>
      <c r="W663" s="6"/>
      <c r="X663" s="6"/>
      <c r="Y663" s="6"/>
      <c r="Z663" s="6"/>
      <c r="AA663" s="6"/>
      <c r="AB663" s="6"/>
      <c r="AC663" s="6"/>
      <c r="AD663" s="6"/>
      <c r="AE663" s="6"/>
      <c r="AF663" s="7">
        <v>1</v>
      </c>
      <c r="AG663" s="7">
        <f t="shared" ref="AG663:AH663" si="752">IF(H663="US",1,0)</f>
        <v>1</v>
      </c>
      <c r="AH663" s="7">
        <f t="shared" si="752"/>
        <v>1</v>
      </c>
      <c r="AI663" s="7">
        <f>IF(G663="US",1,0)</f>
        <v>1</v>
      </c>
      <c r="AJ663" s="7" t="str">
        <f>IF(AF663=0,"0",IF(AF663=0.5,"3","6"))</f>
        <v>6</v>
      </c>
      <c r="AK663" s="7" t="str">
        <f>IF(AI663=1,"6","0")</f>
        <v>6</v>
      </c>
      <c r="AL663" s="7" t="str">
        <f>IF(AF663=0,"1",IF(AF663=0.5,"3","6"))</f>
        <v>6</v>
      </c>
      <c r="AM663" s="7" t="str">
        <f>IF(AH663=1,"7","0")</f>
        <v>7</v>
      </c>
      <c r="AN663" s="7" t="str">
        <f>IF(AI663=1,"11","0")</f>
        <v>11</v>
      </c>
      <c r="AO663" s="7" t="str">
        <f>IF(AG663=1,"14","0")</f>
        <v>14</v>
      </c>
      <c r="AP663" s="7">
        <f>(0.5*F663)*100</f>
        <v>27</v>
      </c>
      <c r="AQ663" s="7">
        <f>SUM(AJ663+AK663+AL663+AM663+AN663+AO663+AP663)</f>
        <v>77</v>
      </c>
      <c r="AR663" s="10">
        <f>IF(AQ663&lt;AQ661,AR661+1,AR661)</f>
        <v>0</v>
      </c>
      <c r="AS663" s="10"/>
      <c r="AT663" s="152"/>
      <c r="AU663" s="80" t="s">
        <v>1038</v>
      </c>
    </row>
    <row r="664" spans="1:47" ht="15" customHeight="1">
      <c r="A664" s="18" t="s">
        <v>39</v>
      </c>
      <c r="B664" s="18" t="s">
        <v>42</v>
      </c>
      <c r="C664" s="18" t="s">
        <v>620</v>
      </c>
      <c r="D664" s="18" t="s">
        <v>2225</v>
      </c>
      <c r="E664" s="18"/>
      <c r="F664" s="17"/>
      <c r="G664" s="23"/>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7"/>
      <c r="AG664" s="7"/>
      <c r="AH664" s="7"/>
      <c r="AI664" s="7"/>
      <c r="AJ664" s="7"/>
      <c r="AK664" s="7"/>
      <c r="AL664" s="8"/>
      <c r="AM664" s="8"/>
      <c r="AN664" s="7"/>
      <c r="AO664" s="7"/>
      <c r="AP664" s="7"/>
      <c r="AQ664" s="7"/>
      <c r="AR664" s="7"/>
      <c r="AS664" s="7"/>
      <c r="AT664" s="152"/>
      <c r="AU664" s="80" t="s">
        <v>1038</v>
      </c>
    </row>
    <row r="665" spans="1:47" ht="15" customHeight="1">
      <c r="A665" s="18" t="s">
        <v>39</v>
      </c>
      <c r="B665" s="18" t="s">
        <v>42</v>
      </c>
      <c r="C665" s="18" t="s">
        <v>621</v>
      </c>
      <c r="D665" s="18" t="s">
        <v>2222</v>
      </c>
      <c r="E665" s="18"/>
      <c r="F665" s="17"/>
      <c r="G665" s="23"/>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7"/>
      <c r="AG665" s="7"/>
      <c r="AH665" s="7"/>
      <c r="AI665" s="7"/>
      <c r="AJ665" s="7"/>
      <c r="AK665" s="7"/>
      <c r="AL665" s="8"/>
      <c r="AM665" s="8"/>
      <c r="AN665" s="7"/>
      <c r="AO665" s="7"/>
      <c r="AP665" s="7"/>
      <c r="AQ665" s="7"/>
      <c r="AR665" s="7"/>
      <c r="AS665" s="7"/>
      <c r="AT665" s="152"/>
      <c r="AU665" s="80" t="s">
        <v>1038</v>
      </c>
    </row>
    <row r="666" spans="1:47" ht="15" customHeight="1">
      <c r="A666" s="18" t="s">
        <v>39</v>
      </c>
      <c r="B666" s="18" t="s">
        <v>42</v>
      </c>
      <c r="C666" s="18" t="s">
        <v>621</v>
      </c>
      <c r="D666" s="18" t="s">
        <v>2226</v>
      </c>
      <c r="E666" s="18"/>
      <c r="F666" s="17"/>
      <c r="G666" s="23"/>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7"/>
      <c r="AG666" s="7"/>
      <c r="AH666" s="7"/>
      <c r="AI666" s="7"/>
      <c r="AJ666" s="7"/>
      <c r="AK666" s="7"/>
      <c r="AL666" s="8"/>
      <c r="AM666" s="8"/>
      <c r="AN666" s="7"/>
      <c r="AO666" s="7"/>
      <c r="AP666" s="7"/>
      <c r="AQ666" s="7"/>
      <c r="AR666" s="7"/>
      <c r="AS666" s="7"/>
      <c r="AT666" s="152"/>
      <c r="AU666" s="80" t="s">
        <v>1038</v>
      </c>
    </row>
    <row r="667" spans="1:47" ht="15" customHeight="1">
      <c r="A667" s="6" t="s">
        <v>39</v>
      </c>
      <c r="B667" s="6" t="s">
        <v>42</v>
      </c>
      <c r="C667" s="6" t="s">
        <v>621</v>
      </c>
      <c r="D667" s="6" t="s">
        <v>2227</v>
      </c>
      <c r="E667" s="6"/>
      <c r="F667" s="9">
        <v>0.56000000000000005</v>
      </c>
      <c r="G667" s="23" t="s">
        <v>525</v>
      </c>
      <c r="H667" s="6" t="s">
        <v>525</v>
      </c>
      <c r="I667" s="6" t="s">
        <v>525</v>
      </c>
      <c r="J667" s="6"/>
      <c r="K667" s="6"/>
      <c r="L667" s="6"/>
      <c r="M667" s="6"/>
      <c r="N667" s="6"/>
      <c r="O667" s="6"/>
      <c r="P667" s="6"/>
      <c r="Q667" s="6"/>
      <c r="R667" s="6"/>
      <c r="S667" s="6"/>
      <c r="T667" s="6"/>
      <c r="U667" s="6"/>
      <c r="V667" s="6"/>
      <c r="W667" s="6"/>
      <c r="X667" s="6"/>
      <c r="Y667" s="6"/>
      <c r="Z667" s="6"/>
      <c r="AA667" s="6"/>
      <c r="AB667" s="6"/>
      <c r="AC667" s="6"/>
      <c r="AD667" s="6"/>
      <c r="AE667" s="6"/>
      <c r="AF667" s="7">
        <v>1</v>
      </c>
      <c r="AG667" s="7">
        <f t="shared" ref="AG667:AH667" si="753">IF(H667="US",1,0)</f>
        <v>1</v>
      </c>
      <c r="AH667" s="7">
        <f t="shared" si="753"/>
        <v>1</v>
      </c>
      <c r="AI667" s="7">
        <f>IF(G667="US",1,0)</f>
        <v>1</v>
      </c>
      <c r="AJ667" s="7" t="str">
        <f>IF(AF667=0,"0",IF(AF667=0.5,"3","6"))</f>
        <v>6</v>
      </c>
      <c r="AK667" s="7" t="str">
        <f>IF(AI667=1,"6","0")</f>
        <v>6</v>
      </c>
      <c r="AL667" s="7">
        <v>3</v>
      </c>
      <c r="AM667" s="7" t="str">
        <f>IF(AH667=1,"7","0")</f>
        <v>7</v>
      </c>
      <c r="AN667" s="7" t="str">
        <f>IF(AI667=1,"11","0")</f>
        <v>11</v>
      </c>
      <c r="AO667" s="7" t="str">
        <f>IF(AG667=1,"14","0")</f>
        <v>14</v>
      </c>
      <c r="AP667" s="7">
        <f>(0.5*F667)*100</f>
        <v>28.000000000000004</v>
      </c>
      <c r="AQ667" s="7">
        <f>SUM(AJ667+AK667+AL667+AM667+AN667+AO667+AP667)</f>
        <v>75</v>
      </c>
      <c r="AR667" s="10">
        <f>IF(AQ667&lt;AQ665,AR665+1,AR665)</f>
        <v>0</v>
      </c>
      <c r="AS667" s="10"/>
      <c r="AT667" s="152"/>
      <c r="AU667" t="s">
        <v>1812</v>
      </c>
    </row>
    <row r="668" spans="1:47" ht="15" customHeight="1">
      <c r="A668" s="18" t="s">
        <v>39</v>
      </c>
      <c r="B668" s="18" t="s">
        <v>42</v>
      </c>
      <c r="C668" s="18" t="s">
        <v>621</v>
      </c>
      <c r="D668" s="18" t="s">
        <v>2225</v>
      </c>
      <c r="E668" s="18"/>
      <c r="F668" s="17"/>
      <c r="G668" s="23"/>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7"/>
      <c r="AG668" s="7"/>
      <c r="AH668" s="7"/>
      <c r="AI668" s="7"/>
      <c r="AJ668" s="7"/>
      <c r="AK668" s="7"/>
      <c r="AL668" s="8"/>
      <c r="AM668" s="8"/>
      <c r="AN668" s="7"/>
      <c r="AO668" s="7"/>
      <c r="AP668" s="7"/>
      <c r="AQ668" s="7"/>
      <c r="AR668" s="7"/>
      <c r="AS668" s="7"/>
      <c r="AT668" s="152"/>
      <c r="AU668" s="80" t="s">
        <v>1038</v>
      </c>
    </row>
    <row r="669" spans="1:47" ht="15" customHeight="1">
      <c r="A669" s="6" t="s">
        <v>39</v>
      </c>
      <c r="B669" s="6" t="s">
        <v>42</v>
      </c>
      <c r="C669" s="6" t="s">
        <v>621</v>
      </c>
      <c r="D669" s="6" t="s">
        <v>2228</v>
      </c>
      <c r="E669" s="6"/>
      <c r="F669" s="9">
        <v>0.56000000000000005</v>
      </c>
      <c r="G669" s="23" t="s">
        <v>525</v>
      </c>
      <c r="H669" s="6" t="s">
        <v>798</v>
      </c>
      <c r="I669" s="6" t="s">
        <v>525</v>
      </c>
      <c r="J669" s="6"/>
      <c r="K669" s="6"/>
      <c r="L669" s="6"/>
      <c r="M669" s="6"/>
      <c r="N669" s="6"/>
      <c r="O669" s="6"/>
      <c r="P669" s="6"/>
      <c r="Q669" s="6"/>
      <c r="R669" s="6"/>
      <c r="S669" s="6"/>
      <c r="T669" s="6"/>
      <c r="U669" s="6"/>
      <c r="V669" s="6"/>
      <c r="W669" s="6"/>
      <c r="X669" s="6"/>
      <c r="Y669" s="6"/>
      <c r="Z669" s="6"/>
      <c r="AA669" s="6"/>
      <c r="AB669" s="6"/>
      <c r="AC669" s="6"/>
      <c r="AD669" s="6"/>
      <c r="AE669" s="6"/>
      <c r="AF669" s="7">
        <v>1</v>
      </c>
      <c r="AG669" s="7">
        <f t="shared" ref="AG669:AH669" si="754">IF(H669="US",1,0)</f>
        <v>0</v>
      </c>
      <c r="AH669" s="7">
        <f t="shared" si="754"/>
        <v>1</v>
      </c>
      <c r="AI669" s="7">
        <f>IF(G669="US",1,0)</f>
        <v>1</v>
      </c>
      <c r="AJ669" s="7" t="str">
        <f>IF(AF669=0,"0",IF(AF669=0.5,"3","6"))</f>
        <v>6</v>
      </c>
      <c r="AK669" s="7" t="str">
        <f>IF(AI669=1,"6","0")</f>
        <v>6</v>
      </c>
      <c r="AL669" s="7" t="str">
        <f>IF(AF669=0,"1",IF(AF669=0.5,"3","6"))</f>
        <v>6</v>
      </c>
      <c r="AM669" s="7" t="str">
        <f>IF(AH669=1,"7","0")</f>
        <v>7</v>
      </c>
      <c r="AN669" s="7" t="str">
        <f>IF(AI669=1,"11","0")</f>
        <v>11</v>
      </c>
      <c r="AO669" s="7" t="str">
        <f>IF(AG669=1,"14","0")</f>
        <v>0</v>
      </c>
      <c r="AP669" s="7">
        <f>(0.5*F669)*100</f>
        <v>28.000000000000004</v>
      </c>
      <c r="AQ669" s="7">
        <f>SUM(AJ669+AK669+AL669+AM669+AN669+AO669+AP669)</f>
        <v>64</v>
      </c>
      <c r="AR669" s="10">
        <f>IF(AQ669&lt;AQ668,AR668+1,AR668)</f>
        <v>0</v>
      </c>
      <c r="AS669" s="10"/>
      <c r="AT669" s="152"/>
      <c r="AU669" t="s">
        <v>1812</v>
      </c>
    </row>
    <row r="670" spans="1:47" ht="15" customHeight="1">
      <c r="A670" s="18" t="s">
        <v>39</v>
      </c>
      <c r="B670" s="18" t="s">
        <v>42</v>
      </c>
      <c r="C670" s="18" t="s">
        <v>2229</v>
      </c>
      <c r="D670" s="18" t="s">
        <v>2225</v>
      </c>
      <c r="E670" s="18"/>
      <c r="F670" s="17"/>
      <c r="G670" s="23"/>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7"/>
      <c r="AG670" s="7"/>
      <c r="AH670" s="7"/>
      <c r="AI670" s="7"/>
      <c r="AJ670" s="7"/>
      <c r="AK670" s="7"/>
      <c r="AL670" s="8"/>
      <c r="AM670" s="8"/>
      <c r="AN670" s="7"/>
      <c r="AO670" s="7"/>
      <c r="AP670" s="7"/>
      <c r="AQ670" s="7"/>
      <c r="AR670" s="7"/>
      <c r="AS670" s="7"/>
      <c r="AT670" s="152"/>
      <c r="AU670" s="80" t="s">
        <v>1038</v>
      </c>
    </row>
    <row r="671" spans="1:47" ht="15" customHeight="1">
      <c r="A671" s="18" t="s">
        <v>39</v>
      </c>
      <c r="B671" s="18" t="s">
        <v>42</v>
      </c>
      <c r="C671" s="18" t="s">
        <v>2230</v>
      </c>
      <c r="D671" s="18"/>
      <c r="E671" s="18"/>
      <c r="F671" s="17"/>
      <c r="G671" s="23"/>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7"/>
      <c r="AG671" s="7"/>
      <c r="AH671" s="7"/>
      <c r="AI671" s="7"/>
      <c r="AJ671" s="7"/>
      <c r="AK671" s="7"/>
      <c r="AL671" s="8"/>
      <c r="AM671" s="8"/>
      <c r="AN671" s="7"/>
      <c r="AO671" s="7"/>
      <c r="AP671" s="7"/>
      <c r="AQ671" s="7"/>
      <c r="AR671" s="7"/>
      <c r="AS671" s="7"/>
      <c r="AT671" s="152"/>
      <c r="AU671" s="80" t="s">
        <v>1038</v>
      </c>
    </row>
    <row r="672" spans="1:47" ht="15" customHeight="1">
      <c r="A672" s="18" t="s">
        <v>39</v>
      </c>
      <c r="B672" s="18" t="s">
        <v>42</v>
      </c>
      <c r="C672" s="18" t="s">
        <v>2231</v>
      </c>
      <c r="D672" s="18"/>
      <c r="E672" s="18"/>
      <c r="F672" s="17"/>
      <c r="G672" s="23"/>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7"/>
      <c r="AG672" s="7"/>
      <c r="AH672" s="7"/>
      <c r="AI672" s="7"/>
      <c r="AJ672" s="7"/>
      <c r="AK672" s="7"/>
      <c r="AL672" s="8"/>
      <c r="AM672" s="8"/>
      <c r="AN672" s="7"/>
      <c r="AO672" s="7"/>
      <c r="AP672" s="7"/>
      <c r="AQ672" s="7"/>
      <c r="AR672" s="7"/>
      <c r="AS672" s="7"/>
      <c r="AT672" s="152"/>
      <c r="AU672" s="80" t="s">
        <v>1038</v>
      </c>
    </row>
    <row r="673" spans="1:47" ht="15" customHeight="1">
      <c r="A673" s="18" t="s">
        <v>39</v>
      </c>
      <c r="B673" s="18" t="s">
        <v>42</v>
      </c>
      <c r="C673" s="18" t="s">
        <v>2232</v>
      </c>
      <c r="D673" s="18"/>
      <c r="E673" s="18"/>
      <c r="F673" s="17"/>
      <c r="G673" s="23"/>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7"/>
      <c r="AG673" s="7"/>
      <c r="AH673" s="7"/>
      <c r="AI673" s="7"/>
      <c r="AJ673" s="7"/>
      <c r="AK673" s="7"/>
      <c r="AL673" s="8"/>
      <c r="AM673" s="8"/>
      <c r="AN673" s="7"/>
      <c r="AO673" s="7"/>
      <c r="AP673" s="7"/>
      <c r="AQ673" s="7"/>
      <c r="AR673" s="7"/>
      <c r="AS673" s="7"/>
      <c r="AT673" s="152"/>
      <c r="AU673" s="80" t="s">
        <v>1038</v>
      </c>
    </row>
    <row r="674" spans="1:47" ht="15" customHeight="1">
      <c r="A674" s="6" t="s">
        <v>39</v>
      </c>
      <c r="B674" s="6" t="s">
        <v>42</v>
      </c>
      <c r="C674" s="6" t="s">
        <v>1270</v>
      </c>
      <c r="D674" s="6"/>
      <c r="E674" s="6"/>
      <c r="F674" s="9">
        <v>0.42</v>
      </c>
      <c r="G674" s="23" t="s">
        <v>525</v>
      </c>
      <c r="H674" s="6" t="s">
        <v>525</v>
      </c>
      <c r="I674" s="6" t="s">
        <v>525</v>
      </c>
      <c r="J674" s="6"/>
      <c r="K674" s="6"/>
      <c r="L674" s="6"/>
      <c r="M674" s="6"/>
      <c r="N674" s="6"/>
      <c r="O674" s="6"/>
      <c r="P674" s="6"/>
      <c r="Q674" s="6"/>
      <c r="R674" s="6"/>
      <c r="S674" s="6"/>
      <c r="T674" s="6"/>
      <c r="U674" s="6"/>
      <c r="V674" s="6"/>
      <c r="W674" s="6"/>
      <c r="X674" s="6"/>
      <c r="Y674" s="6"/>
      <c r="Z674" s="6"/>
      <c r="AA674" s="6"/>
      <c r="AB674" s="6"/>
      <c r="AC674" s="6"/>
      <c r="AD674" s="6"/>
      <c r="AE674" s="6"/>
      <c r="AF674" s="7">
        <v>1</v>
      </c>
      <c r="AG674" s="7">
        <f t="shared" ref="AG674:AH674" si="755">IF(H674="US",1,0)</f>
        <v>1</v>
      </c>
      <c r="AH674" s="7">
        <f t="shared" si="755"/>
        <v>1</v>
      </c>
      <c r="AI674" s="7">
        <f>IF(G674="US",1,0)</f>
        <v>1</v>
      </c>
      <c r="AJ674" s="7" t="str">
        <f>IF(AF674=0,"0",IF(AF674=0.5,"3","6"))</f>
        <v>6</v>
      </c>
      <c r="AK674" s="7" t="str">
        <f>IF(AI674=1,"6","0")</f>
        <v>6</v>
      </c>
      <c r="AL674" s="7">
        <v>3</v>
      </c>
      <c r="AM674" s="7" t="str">
        <f>IF(AH674=1,"7","0")</f>
        <v>7</v>
      </c>
      <c r="AN674" s="7" t="str">
        <f>IF(AI674=1,"11","0")</f>
        <v>11</v>
      </c>
      <c r="AO674" s="7" t="str">
        <f>IF(AG674=1,"14","0")</f>
        <v>14</v>
      </c>
      <c r="AP674" s="7">
        <f>(0.5*F674)*100</f>
        <v>21</v>
      </c>
      <c r="AQ674" s="7">
        <f>SUM(AJ674+AK674+AL674+AM674+AN674+AO674+AP674)</f>
        <v>68</v>
      </c>
      <c r="AR674" s="10">
        <f>IF(AQ674&lt;AQ673,AR673+1,AR673)</f>
        <v>0</v>
      </c>
      <c r="AS674" s="10"/>
      <c r="AT674" s="152"/>
      <c r="AU674" t="s">
        <v>1813</v>
      </c>
    </row>
    <row r="675" spans="1:47" ht="15" customHeight="1">
      <c r="A675" s="18" t="s">
        <v>39</v>
      </c>
      <c r="B675" s="18" t="s">
        <v>42</v>
      </c>
      <c r="C675" s="18" t="s">
        <v>2233</v>
      </c>
      <c r="D675" s="18" t="s">
        <v>2225</v>
      </c>
      <c r="E675" s="18"/>
      <c r="F675" s="17"/>
      <c r="G675" s="23"/>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7"/>
      <c r="AG675" s="7"/>
      <c r="AH675" s="7"/>
      <c r="AI675" s="7"/>
      <c r="AJ675" s="7"/>
      <c r="AK675" s="7"/>
      <c r="AL675" s="8"/>
      <c r="AM675" s="8"/>
      <c r="AN675" s="7"/>
      <c r="AO675" s="7"/>
      <c r="AP675" s="7"/>
      <c r="AQ675" s="7"/>
      <c r="AR675" s="7"/>
      <c r="AS675" s="7"/>
      <c r="AT675" s="152"/>
      <c r="AU675" s="80" t="s">
        <v>1038</v>
      </c>
    </row>
    <row r="676" spans="1:47" ht="15" customHeight="1">
      <c r="A676" s="18" t="s">
        <v>39</v>
      </c>
      <c r="B676" s="18" t="s">
        <v>42</v>
      </c>
      <c r="C676" s="18" t="s">
        <v>622</v>
      </c>
      <c r="D676" s="18" t="s">
        <v>2234</v>
      </c>
      <c r="E676" s="18"/>
      <c r="F676" s="17"/>
      <c r="G676" s="23"/>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7"/>
      <c r="AG676" s="7"/>
      <c r="AH676" s="7"/>
      <c r="AI676" s="7"/>
      <c r="AJ676" s="7"/>
      <c r="AK676" s="7"/>
      <c r="AL676" s="8"/>
      <c r="AM676" s="8"/>
      <c r="AN676" s="7"/>
      <c r="AO676" s="7"/>
      <c r="AP676" s="7"/>
      <c r="AQ676" s="7"/>
      <c r="AR676" s="7"/>
      <c r="AS676" s="7"/>
      <c r="AT676" s="152"/>
      <c r="AU676" s="80" t="s">
        <v>1038</v>
      </c>
    </row>
    <row r="677" spans="1:47" ht="15" customHeight="1">
      <c r="A677" s="18" t="s">
        <v>39</v>
      </c>
      <c r="B677" s="18" t="s">
        <v>42</v>
      </c>
      <c r="C677" s="18" t="s">
        <v>622</v>
      </c>
      <c r="D677" s="18" t="s">
        <v>2235</v>
      </c>
      <c r="E677" s="18"/>
      <c r="F677" s="17"/>
      <c r="G677" s="23"/>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7"/>
      <c r="AG677" s="7"/>
      <c r="AH677" s="7"/>
      <c r="AI677" s="7"/>
      <c r="AJ677" s="7"/>
      <c r="AK677" s="7"/>
      <c r="AL677" s="8"/>
      <c r="AM677" s="8"/>
      <c r="AN677" s="7"/>
      <c r="AO677" s="7"/>
      <c r="AP677" s="7"/>
      <c r="AQ677" s="7"/>
      <c r="AR677" s="7"/>
      <c r="AS677" s="7"/>
      <c r="AT677" s="152"/>
      <c r="AU677" s="80" t="s">
        <v>1038</v>
      </c>
    </row>
    <row r="678" spans="1:47" ht="15" customHeight="1">
      <c r="A678" s="18" t="s">
        <v>39</v>
      </c>
      <c r="B678" s="18" t="s">
        <v>42</v>
      </c>
      <c r="C678" s="18" t="s">
        <v>622</v>
      </c>
      <c r="D678" s="18" t="s">
        <v>2225</v>
      </c>
      <c r="E678" s="18"/>
      <c r="F678" s="17"/>
      <c r="G678" s="23"/>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7"/>
      <c r="AG678" s="7"/>
      <c r="AH678" s="7"/>
      <c r="AI678" s="7"/>
      <c r="AJ678" s="7"/>
      <c r="AK678" s="7"/>
      <c r="AL678" s="8"/>
      <c r="AM678" s="8"/>
      <c r="AN678" s="7"/>
      <c r="AO678" s="7"/>
      <c r="AP678" s="7"/>
      <c r="AQ678" s="7"/>
      <c r="AR678" s="7"/>
      <c r="AS678" s="7"/>
      <c r="AT678" s="152"/>
      <c r="AU678" s="80" t="s">
        <v>1038</v>
      </c>
    </row>
    <row r="679" spans="1:47" ht="15" customHeight="1">
      <c r="A679" s="18" t="s">
        <v>39</v>
      </c>
      <c r="B679" s="18" t="s">
        <v>42</v>
      </c>
      <c r="C679" s="18" t="s">
        <v>2236</v>
      </c>
      <c r="D679" s="18"/>
      <c r="E679" s="18"/>
      <c r="F679" s="17"/>
      <c r="G679" s="23"/>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7"/>
      <c r="AG679" s="7"/>
      <c r="AH679" s="7"/>
      <c r="AI679" s="7"/>
      <c r="AJ679" s="7"/>
      <c r="AK679" s="7"/>
      <c r="AL679" s="8"/>
      <c r="AM679" s="8"/>
      <c r="AN679" s="7"/>
      <c r="AO679" s="7"/>
      <c r="AP679" s="7"/>
      <c r="AQ679" s="7"/>
      <c r="AR679" s="7"/>
      <c r="AS679" s="7"/>
      <c r="AT679" s="152"/>
      <c r="AU679" s="80" t="s">
        <v>1038</v>
      </c>
    </row>
    <row r="680" spans="1:47" ht="15" customHeight="1">
      <c r="A680" s="18" t="s">
        <v>39</v>
      </c>
      <c r="B680" s="18" t="s">
        <v>42</v>
      </c>
      <c r="C680" s="18" t="s">
        <v>2237</v>
      </c>
      <c r="D680" s="18" t="s">
        <v>2222</v>
      </c>
      <c r="E680" s="18"/>
      <c r="F680" s="17"/>
      <c r="G680" s="23"/>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7"/>
      <c r="AG680" s="7"/>
      <c r="AH680" s="7"/>
      <c r="AI680" s="7"/>
      <c r="AJ680" s="7"/>
      <c r="AK680" s="7"/>
      <c r="AL680" s="8"/>
      <c r="AM680" s="8"/>
      <c r="AN680" s="7"/>
      <c r="AO680" s="7"/>
      <c r="AP680" s="7"/>
      <c r="AQ680" s="7"/>
      <c r="AR680" s="7"/>
      <c r="AS680" s="7"/>
      <c r="AT680" s="152"/>
      <c r="AU680" s="80" t="s">
        <v>1038</v>
      </c>
    </row>
    <row r="681" spans="1:47" ht="15" customHeight="1">
      <c r="A681" s="18" t="s">
        <v>39</v>
      </c>
      <c r="B681" s="18" t="s">
        <v>42</v>
      </c>
      <c r="C681" s="18" t="s">
        <v>2237</v>
      </c>
      <c r="D681" s="18" t="s">
        <v>2238</v>
      </c>
      <c r="E681" s="18"/>
      <c r="F681" s="17"/>
      <c r="G681" s="23"/>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7"/>
      <c r="AG681" s="7"/>
      <c r="AH681" s="7"/>
      <c r="AI681" s="7"/>
      <c r="AJ681" s="7"/>
      <c r="AK681" s="7"/>
      <c r="AL681" s="8"/>
      <c r="AM681" s="8"/>
      <c r="AN681" s="7"/>
      <c r="AO681" s="7"/>
      <c r="AP681" s="7"/>
      <c r="AQ681" s="7"/>
      <c r="AR681" s="7"/>
      <c r="AS681" s="7"/>
      <c r="AT681" s="152"/>
      <c r="AU681" s="80" t="s">
        <v>1038</v>
      </c>
    </row>
    <row r="682" spans="1:47" ht="15" customHeight="1">
      <c r="A682" s="18" t="s">
        <v>39</v>
      </c>
      <c r="B682" s="18" t="s">
        <v>42</v>
      </c>
      <c r="C682" s="18" t="s">
        <v>2237</v>
      </c>
      <c r="D682" s="18" t="s">
        <v>2239</v>
      </c>
      <c r="E682" s="18"/>
      <c r="F682" s="17"/>
      <c r="G682" s="23"/>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7"/>
      <c r="AG682" s="7"/>
      <c r="AH682" s="7"/>
      <c r="AI682" s="7"/>
      <c r="AJ682" s="7"/>
      <c r="AK682" s="7"/>
      <c r="AL682" s="8"/>
      <c r="AM682" s="8"/>
      <c r="AN682" s="7"/>
      <c r="AO682" s="7"/>
      <c r="AP682" s="7"/>
      <c r="AQ682" s="7"/>
      <c r="AR682" s="7"/>
      <c r="AS682" s="7"/>
      <c r="AT682" s="152"/>
      <c r="AU682" s="80" t="s">
        <v>1038</v>
      </c>
    </row>
    <row r="683" spans="1:47" ht="15" customHeight="1">
      <c r="A683" s="6" t="s">
        <v>39</v>
      </c>
      <c r="B683" s="6" t="s">
        <v>42</v>
      </c>
      <c r="C683" s="6" t="s">
        <v>241</v>
      </c>
      <c r="D683" s="6" t="s">
        <v>2222</v>
      </c>
      <c r="E683" s="6"/>
      <c r="F683" s="9">
        <v>0.37</v>
      </c>
      <c r="G683" s="23" t="s">
        <v>444</v>
      </c>
      <c r="H683" s="6" t="s">
        <v>525</v>
      </c>
      <c r="I683" s="6" t="s">
        <v>525</v>
      </c>
      <c r="J683" s="6"/>
      <c r="K683" s="6"/>
      <c r="L683" s="6"/>
      <c r="M683" s="6"/>
      <c r="N683" s="6"/>
      <c r="O683" s="6"/>
      <c r="P683" s="6"/>
      <c r="Q683" s="6"/>
      <c r="R683" s="6"/>
      <c r="S683" s="6"/>
      <c r="T683" s="6"/>
      <c r="U683" s="6"/>
      <c r="V683" s="6"/>
      <c r="W683" s="6"/>
      <c r="X683" s="6"/>
      <c r="Y683" s="6"/>
      <c r="Z683" s="6"/>
      <c r="AA683" s="6"/>
      <c r="AB683" s="6"/>
      <c r="AC683" s="6"/>
      <c r="AD683" s="6"/>
      <c r="AE683" s="6"/>
      <c r="AF683" s="7">
        <v>1</v>
      </c>
      <c r="AG683" s="7">
        <f t="shared" ref="AG683:AH683" si="756">IF(H683="US",1,0)</f>
        <v>1</v>
      </c>
      <c r="AH683" s="7">
        <f t="shared" si="756"/>
        <v>1</v>
      </c>
      <c r="AI683" s="7">
        <f>IF(G683="US",1,0)</f>
        <v>0</v>
      </c>
      <c r="AJ683" s="7" t="str">
        <f>IF(AF683=0,"0",IF(AF683=0.5,"3","6"))</f>
        <v>6</v>
      </c>
      <c r="AK683" s="7" t="str">
        <f>IF(AI683=1,"6","0")</f>
        <v>0</v>
      </c>
      <c r="AL683" s="7" t="str">
        <f>IF(AF683=0,"1",IF(AF683=0.5,"3","6"))</f>
        <v>6</v>
      </c>
      <c r="AM683" s="7" t="str">
        <f>IF(AH683=1,"7","0")</f>
        <v>7</v>
      </c>
      <c r="AN683" s="7" t="str">
        <f>IF(AI683=1,"11","0")</f>
        <v>0</v>
      </c>
      <c r="AO683" s="7" t="str">
        <f>IF(AG683=1,"14","0")</f>
        <v>14</v>
      </c>
      <c r="AP683" s="7">
        <f>(0.5*F683)*100</f>
        <v>18.5</v>
      </c>
      <c r="AQ683" s="7">
        <f>SUM(AJ683+AK683+AL683+AM683+AN683+AO683+AP683)</f>
        <v>51.5</v>
      </c>
      <c r="AR683" s="10">
        <f>IF(AQ683&lt;AQ682,AR682+1,AR682)</f>
        <v>0</v>
      </c>
      <c r="AS683" s="10"/>
      <c r="AT683" s="152"/>
      <c r="AU683" t="s">
        <v>1813</v>
      </c>
    </row>
    <row r="684" spans="1:47" ht="15" customHeight="1">
      <c r="A684" s="18" t="s">
        <v>39</v>
      </c>
      <c r="B684" s="18" t="s">
        <v>42</v>
      </c>
      <c r="C684" s="18" t="s">
        <v>2240</v>
      </c>
      <c r="D684" s="18" t="s">
        <v>2225</v>
      </c>
      <c r="E684" s="18"/>
      <c r="F684" s="17"/>
      <c r="G684" s="23"/>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7"/>
      <c r="AG684" s="7"/>
      <c r="AH684" s="7"/>
      <c r="AI684" s="7"/>
      <c r="AJ684" s="7"/>
      <c r="AK684" s="7"/>
      <c r="AL684" s="8"/>
      <c r="AM684" s="8"/>
      <c r="AN684" s="7"/>
      <c r="AO684" s="7"/>
      <c r="AP684" s="7"/>
      <c r="AQ684" s="7"/>
      <c r="AR684" s="7"/>
      <c r="AS684" s="7"/>
      <c r="AT684" s="152"/>
      <c r="AU684" s="80" t="s">
        <v>1038</v>
      </c>
    </row>
    <row r="685" spans="1:47" ht="15" customHeight="1">
      <c r="A685" s="18" t="s">
        <v>39</v>
      </c>
      <c r="B685" s="18" t="s">
        <v>42</v>
      </c>
      <c r="C685" s="18" t="s">
        <v>623</v>
      </c>
      <c r="D685" s="18" t="s">
        <v>2222</v>
      </c>
      <c r="E685" s="18"/>
      <c r="F685" s="17"/>
      <c r="G685" s="23"/>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7"/>
      <c r="AG685" s="7"/>
      <c r="AH685" s="7"/>
      <c r="AI685" s="7"/>
      <c r="AJ685" s="7"/>
      <c r="AK685" s="7"/>
      <c r="AL685" s="8"/>
      <c r="AM685" s="8"/>
      <c r="AN685" s="7"/>
      <c r="AO685" s="7"/>
      <c r="AP685" s="7"/>
      <c r="AQ685" s="7"/>
      <c r="AR685" s="7"/>
      <c r="AS685" s="7"/>
      <c r="AT685" s="152"/>
      <c r="AU685" s="80" t="s">
        <v>1038</v>
      </c>
    </row>
    <row r="686" spans="1:47" ht="15" customHeight="1">
      <c r="A686" s="18" t="s">
        <v>39</v>
      </c>
      <c r="B686" s="18" t="s">
        <v>42</v>
      </c>
      <c r="C686" s="18" t="s">
        <v>623</v>
      </c>
      <c r="D686" s="18" t="s">
        <v>2225</v>
      </c>
      <c r="E686" s="18"/>
      <c r="F686" s="17"/>
      <c r="G686" s="23"/>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7"/>
      <c r="AG686" s="7"/>
      <c r="AH686" s="7"/>
      <c r="AI686" s="7"/>
      <c r="AJ686" s="7"/>
      <c r="AK686" s="7"/>
      <c r="AL686" s="8"/>
      <c r="AM686" s="8"/>
      <c r="AN686" s="7"/>
      <c r="AO686" s="7"/>
      <c r="AP686" s="7"/>
      <c r="AQ686" s="7"/>
      <c r="AR686" s="7"/>
      <c r="AS686" s="7"/>
      <c r="AT686" s="152"/>
      <c r="AU686" s="80" t="s">
        <v>1038</v>
      </c>
    </row>
    <row r="687" spans="1:47" ht="15" customHeight="1">
      <c r="A687" s="6" t="s">
        <v>39</v>
      </c>
      <c r="B687" s="6" t="s">
        <v>42</v>
      </c>
      <c r="C687" s="6" t="s">
        <v>1280</v>
      </c>
      <c r="D687" s="6"/>
      <c r="E687" s="6"/>
      <c r="F687" s="9">
        <v>0.41</v>
      </c>
      <c r="G687" s="23" t="s">
        <v>525</v>
      </c>
      <c r="H687" s="6" t="s">
        <v>525</v>
      </c>
      <c r="I687" s="6" t="s">
        <v>525</v>
      </c>
      <c r="J687" s="6"/>
      <c r="K687" s="6"/>
      <c r="L687" s="6"/>
      <c r="M687" s="6"/>
      <c r="N687" s="6"/>
      <c r="O687" s="6"/>
      <c r="P687" s="6"/>
      <c r="Q687" s="6"/>
      <c r="R687" s="6"/>
      <c r="S687" s="6"/>
      <c r="T687" s="6"/>
      <c r="U687" s="6"/>
      <c r="V687" s="6"/>
      <c r="W687" s="6"/>
      <c r="X687" s="6"/>
      <c r="Y687" s="6"/>
      <c r="Z687" s="6"/>
      <c r="AA687" s="6"/>
      <c r="AB687" s="6"/>
      <c r="AC687" s="6"/>
      <c r="AD687" s="6"/>
      <c r="AE687" s="6"/>
      <c r="AF687" s="7">
        <v>1</v>
      </c>
      <c r="AG687" s="7">
        <f t="shared" ref="AG687:AH687" si="757">IF(H687="US",1,0)</f>
        <v>1</v>
      </c>
      <c r="AH687" s="7">
        <f t="shared" si="757"/>
        <v>1</v>
      </c>
      <c r="AI687" s="7">
        <f t="shared" ref="AI687:AI688" si="758">IF(G687="US",1,0)</f>
        <v>1</v>
      </c>
      <c r="AJ687" s="7" t="str">
        <f t="shared" ref="AJ687:AJ688" si="759">IF(AF687=0,"0",IF(AF687=0.5,"3","6"))</f>
        <v>6</v>
      </c>
      <c r="AK687" s="7" t="str">
        <f t="shared" ref="AK687:AK688" si="760">IF(AI687=1,"6","0")</f>
        <v>6</v>
      </c>
      <c r="AL687" s="7">
        <v>1</v>
      </c>
      <c r="AM687" s="7" t="str">
        <f t="shared" ref="AM687:AM688" si="761">IF(AH687=1,"7","0")</f>
        <v>7</v>
      </c>
      <c r="AN687" s="7" t="str">
        <f t="shared" ref="AN687:AN688" si="762">IF(AI687=1,"11","0")</f>
        <v>11</v>
      </c>
      <c r="AO687" s="7" t="str">
        <f t="shared" ref="AO687:AO688" si="763">IF(AG687=1,"14","0")</f>
        <v>14</v>
      </c>
      <c r="AP687" s="7">
        <f t="shared" ref="AP687:AP688" si="764">(0.5*F687)*100</f>
        <v>20.5</v>
      </c>
      <c r="AQ687" s="7">
        <f t="shared" ref="AQ687:AQ688" si="765">SUM(AJ687+AK687+AL687+AM687+AN687+AO687+AP687)</f>
        <v>65.5</v>
      </c>
      <c r="AR687" s="10">
        <f t="shared" ref="AR687:AR688" si="766">IF(AQ687&lt;AQ686,AR686+1,AR686)</f>
        <v>0</v>
      </c>
      <c r="AS687" s="10"/>
      <c r="AT687" s="152"/>
      <c r="AU687" t="s">
        <v>1812</v>
      </c>
    </row>
    <row r="688" spans="1:47" ht="15" customHeight="1">
      <c r="A688" s="18" t="s">
        <v>29</v>
      </c>
      <c r="B688" s="18" t="s">
        <v>63</v>
      </c>
      <c r="C688" s="18" t="s">
        <v>1286</v>
      </c>
      <c r="D688" s="18"/>
      <c r="E688" s="18"/>
      <c r="F688" s="17">
        <v>0.6</v>
      </c>
      <c r="G688" s="23" t="s">
        <v>525</v>
      </c>
      <c r="H688" s="6" t="s">
        <v>525</v>
      </c>
      <c r="I688" s="6" t="s">
        <v>538</v>
      </c>
      <c r="J688" s="6"/>
      <c r="K688" s="6"/>
      <c r="L688" s="6"/>
      <c r="M688" s="6"/>
      <c r="N688" s="6"/>
      <c r="O688" s="6"/>
      <c r="P688" s="6"/>
      <c r="Q688" s="6"/>
      <c r="R688" s="6"/>
      <c r="S688" s="6"/>
      <c r="T688" s="6"/>
      <c r="U688" s="6"/>
      <c r="V688" s="6"/>
      <c r="W688" s="6"/>
      <c r="X688" s="6"/>
      <c r="Y688" s="6"/>
      <c r="Z688" s="6"/>
      <c r="AA688" s="6"/>
      <c r="AB688" s="6"/>
      <c r="AC688" s="6"/>
      <c r="AD688" s="6"/>
      <c r="AE688" s="6"/>
      <c r="AF688" s="7">
        <v>0</v>
      </c>
      <c r="AG688" s="7">
        <f t="shared" ref="AG688:AH688" si="767">IF(H688="US",1,0)</f>
        <v>1</v>
      </c>
      <c r="AH688" s="7">
        <f t="shared" si="767"/>
        <v>0</v>
      </c>
      <c r="AI688" s="7">
        <f t="shared" si="758"/>
        <v>1</v>
      </c>
      <c r="AJ688" s="7" t="str">
        <f t="shared" si="759"/>
        <v>0</v>
      </c>
      <c r="AK688" s="7" t="str">
        <f t="shared" si="760"/>
        <v>6</v>
      </c>
      <c r="AL688" s="7" t="str">
        <f>IF(AF688=0,"1",IF(AF688=0.5,"3","6"))</f>
        <v>1</v>
      </c>
      <c r="AM688" s="7" t="str">
        <f t="shared" si="761"/>
        <v>0</v>
      </c>
      <c r="AN688" s="7" t="str">
        <f t="shared" si="762"/>
        <v>11</v>
      </c>
      <c r="AO688" s="7" t="str">
        <f t="shared" si="763"/>
        <v>14</v>
      </c>
      <c r="AP688" s="7">
        <f t="shared" si="764"/>
        <v>30</v>
      </c>
      <c r="AQ688" s="7">
        <f t="shared" si="765"/>
        <v>62</v>
      </c>
      <c r="AR688" s="10">
        <f t="shared" si="766"/>
        <v>1</v>
      </c>
      <c r="AS688" s="10"/>
      <c r="AT688" s="152"/>
      <c r="AU688" s="80" t="s">
        <v>1038</v>
      </c>
    </row>
    <row r="689" spans="1:47" ht="15" customHeight="1">
      <c r="A689" s="18" t="s">
        <v>29</v>
      </c>
      <c r="B689" s="18" t="s">
        <v>63</v>
      </c>
      <c r="C689" s="18" t="s">
        <v>2241</v>
      </c>
      <c r="D689" s="18" t="s">
        <v>2242</v>
      </c>
      <c r="E689" s="18"/>
      <c r="F689" s="17"/>
      <c r="G689" s="23"/>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7"/>
      <c r="AG689" s="7"/>
      <c r="AH689" s="7"/>
      <c r="AI689" s="7"/>
      <c r="AJ689" s="7"/>
      <c r="AK689" s="7"/>
      <c r="AL689" s="8"/>
      <c r="AM689" s="8"/>
      <c r="AN689" s="7"/>
      <c r="AO689" s="7"/>
      <c r="AP689" s="7"/>
      <c r="AQ689" s="7"/>
      <c r="AR689" s="7"/>
      <c r="AS689" s="7"/>
      <c r="AT689" s="152"/>
      <c r="AU689" s="80" t="s">
        <v>1038</v>
      </c>
    </row>
    <row r="690" spans="1:47" ht="15" customHeight="1">
      <c r="A690" s="18" t="s">
        <v>29</v>
      </c>
      <c r="B690" s="18" t="s">
        <v>63</v>
      </c>
      <c r="C690" s="18" t="s">
        <v>2241</v>
      </c>
      <c r="D690" s="18" t="s">
        <v>2243</v>
      </c>
      <c r="E690" s="18"/>
      <c r="F690" s="17"/>
      <c r="G690" s="23"/>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7"/>
      <c r="AG690" s="7"/>
      <c r="AH690" s="7"/>
      <c r="AI690" s="7"/>
      <c r="AJ690" s="7"/>
      <c r="AK690" s="7"/>
      <c r="AL690" s="8"/>
      <c r="AM690" s="8"/>
      <c r="AN690" s="7"/>
      <c r="AO690" s="7"/>
      <c r="AP690" s="7"/>
      <c r="AQ690" s="7"/>
      <c r="AR690" s="7"/>
      <c r="AS690" s="7"/>
      <c r="AT690" s="152"/>
      <c r="AU690" s="80" t="s">
        <v>1038</v>
      </c>
    </row>
    <row r="691" spans="1:47" ht="15" customHeight="1">
      <c r="A691" s="18" t="s">
        <v>29</v>
      </c>
      <c r="B691" s="18" t="s">
        <v>63</v>
      </c>
      <c r="C691" s="18" t="s">
        <v>2241</v>
      </c>
      <c r="D691" s="18" t="s">
        <v>2166</v>
      </c>
      <c r="E691" s="18"/>
      <c r="F691" s="17"/>
      <c r="G691" s="23"/>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7"/>
      <c r="AG691" s="7"/>
      <c r="AH691" s="7"/>
      <c r="AI691" s="7"/>
      <c r="AJ691" s="7"/>
      <c r="AK691" s="7"/>
      <c r="AL691" s="8"/>
      <c r="AM691" s="8"/>
      <c r="AN691" s="7"/>
      <c r="AO691" s="7"/>
      <c r="AP691" s="7"/>
      <c r="AQ691" s="7"/>
      <c r="AR691" s="7"/>
      <c r="AS691" s="7"/>
      <c r="AT691" s="152"/>
      <c r="AU691" s="80" t="s">
        <v>1038</v>
      </c>
    </row>
    <row r="692" spans="1:47" ht="15" customHeight="1">
      <c r="A692" s="18" t="s">
        <v>29</v>
      </c>
      <c r="B692" s="18" t="s">
        <v>63</v>
      </c>
      <c r="C692" s="18" t="s">
        <v>2241</v>
      </c>
      <c r="D692" s="18" t="s">
        <v>2244</v>
      </c>
      <c r="E692" s="18"/>
      <c r="F692" s="17"/>
      <c r="G692" s="23"/>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7"/>
      <c r="AG692" s="7"/>
      <c r="AH692" s="7"/>
      <c r="AI692" s="7"/>
      <c r="AJ692" s="7"/>
      <c r="AK692" s="7"/>
      <c r="AL692" s="8"/>
      <c r="AM692" s="8"/>
      <c r="AN692" s="7"/>
      <c r="AO692" s="7"/>
      <c r="AP692" s="7"/>
      <c r="AQ692" s="7"/>
      <c r="AR692" s="7"/>
      <c r="AS692" s="7"/>
      <c r="AT692" s="152"/>
      <c r="AU692" s="80" t="s">
        <v>1038</v>
      </c>
    </row>
    <row r="693" spans="1:47" ht="15" customHeight="1">
      <c r="A693" s="18" t="s">
        <v>29</v>
      </c>
      <c r="B693" s="18" t="s">
        <v>63</v>
      </c>
      <c r="C693" s="18" t="s">
        <v>2241</v>
      </c>
      <c r="D693" s="18" t="s">
        <v>2245</v>
      </c>
      <c r="E693" s="18"/>
      <c r="F693" s="17">
        <v>0.75</v>
      </c>
      <c r="G693" s="23" t="s">
        <v>525</v>
      </c>
      <c r="H693" s="6" t="s">
        <v>525</v>
      </c>
      <c r="I693" s="6" t="s">
        <v>525</v>
      </c>
      <c r="J693" s="6"/>
      <c r="K693" s="6"/>
      <c r="L693" s="6"/>
      <c r="M693" s="6"/>
      <c r="N693" s="6"/>
      <c r="O693" s="6"/>
      <c r="P693" s="6"/>
      <c r="Q693" s="6"/>
      <c r="R693" s="6"/>
      <c r="S693" s="6"/>
      <c r="T693" s="6"/>
      <c r="U693" s="6"/>
      <c r="V693" s="6"/>
      <c r="W693" s="6"/>
      <c r="X693" s="6"/>
      <c r="Y693" s="6"/>
      <c r="Z693" s="6"/>
      <c r="AA693" s="6"/>
      <c r="AB693" s="6"/>
      <c r="AC693" s="6"/>
      <c r="AD693" s="6"/>
      <c r="AE693" s="6"/>
      <c r="AF693" s="7">
        <v>0</v>
      </c>
      <c r="AG693" s="7">
        <f t="shared" ref="AG693:AH693" si="768">IF(H693="US",1,0)</f>
        <v>1</v>
      </c>
      <c r="AH693" s="7">
        <f t="shared" si="768"/>
        <v>1</v>
      </c>
      <c r="AI693" s="7">
        <f t="shared" ref="AI693:AI696" si="769">IF(G693="US",1,0)</f>
        <v>1</v>
      </c>
      <c r="AJ693" s="7" t="str">
        <f t="shared" ref="AJ693:AJ696" si="770">IF(AF693=0,"0",IF(AF693=0.5,"3","6"))</f>
        <v>0</v>
      </c>
      <c r="AK693" s="7" t="str">
        <f t="shared" ref="AK693:AK696" si="771">IF(AI693=1,"6","0")</f>
        <v>6</v>
      </c>
      <c r="AL693" s="7" t="str">
        <f t="shared" ref="AL693:AL696" si="772">IF(AF693=0,"1",IF(AF693=0.5,"3","6"))</f>
        <v>1</v>
      </c>
      <c r="AM693" s="7" t="str">
        <f t="shared" ref="AM693:AM696" si="773">IF(AH693=1,"7","0")</f>
        <v>7</v>
      </c>
      <c r="AN693" s="7" t="str">
        <f t="shared" ref="AN693:AN696" si="774">IF(AI693=1,"11","0")</f>
        <v>11</v>
      </c>
      <c r="AO693" s="7" t="str">
        <f t="shared" ref="AO693:AO696" si="775">IF(AG693=1,"14","0")</f>
        <v>14</v>
      </c>
      <c r="AP693" s="7">
        <f t="shared" ref="AP693:AP696" si="776">(0.5*F693)*100</f>
        <v>37.5</v>
      </c>
      <c r="AQ693" s="7">
        <f t="shared" ref="AQ693:AQ696" si="777">SUM(AJ693+AK693+AL693+AM693+AN693+AO693+AP693)</f>
        <v>76.5</v>
      </c>
      <c r="AR693" s="10">
        <f>IF(AQ693&lt;AQ689,AR689+1,AR689)</f>
        <v>0</v>
      </c>
      <c r="AS693" s="10"/>
      <c r="AT693" s="152"/>
      <c r="AU693" s="80" t="s">
        <v>1038</v>
      </c>
    </row>
    <row r="694" spans="1:47" ht="15" customHeight="1">
      <c r="A694" s="6" t="s">
        <v>29</v>
      </c>
      <c r="B694" s="6" t="s">
        <v>63</v>
      </c>
      <c r="C694" s="6" t="s">
        <v>2241</v>
      </c>
      <c r="D694" s="6" t="s">
        <v>2246</v>
      </c>
      <c r="E694" s="6"/>
      <c r="F694" s="9">
        <v>0.65</v>
      </c>
      <c r="G694" s="23" t="s">
        <v>525</v>
      </c>
      <c r="H694" s="6" t="s">
        <v>525</v>
      </c>
      <c r="I694" s="6" t="s">
        <v>525</v>
      </c>
      <c r="J694" s="6"/>
      <c r="K694" s="6"/>
      <c r="L694" s="6"/>
      <c r="M694" s="6"/>
      <c r="N694" s="6"/>
      <c r="O694" s="6"/>
      <c r="P694" s="6"/>
      <c r="Q694" s="6"/>
      <c r="R694" s="6"/>
      <c r="S694" s="6"/>
      <c r="T694" s="6"/>
      <c r="U694" s="6"/>
      <c r="V694" s="6"/>
      <c r="W694" s="6"/>
      <c r="X694" s="6"/>
      <c r="Y694" s="6"/>
      <c r="Z694" s="6"/>
      <c r="AA694" s="6"/>
      <c r="AB694" s="6"/>
      <c r="AC694" s="6"/>
      <c r="AD694" s="6"/>
      <c r="AE694" s="6"/>
      <c r="AF694" s="7">
        <v>0</v>
      </c>
      <c r="AG694" s="7">
        <f t="shared" ref="AG694:AH694" si="778">IF(H694="US",1,0)</f>
        <v>1</v>
      </c>
      <c r="AH694" s="7">
        <f t="shared" si="778"/>
        <v>1</v>
      </c>
      <c r="AI694" s="7">
        <f t="shared" si="769"/>
        <v>1</v>
      </c>
      <c r="AJ694" s="7" t="str">
        <f t="shared" si="770"/>
        <v>0</v>
      </c>
      <c r="AK694" s="7" t="str">
        <f t="shared" si="771"/>
        <v>6</v>
      </c>
      <c r="AL694" s="7" t="str">
        <f t="shared" si="772"/>
        <v>1</v>
      </c>
      <c r="AM694" s="7" t="str">
        <f t="shared" si="773"/>
        <v>7</v>
      </c>
      <c r="AN694" s="7" t="str">
        <f t="shared" si="774"/>
        <v>11</v>
      </c>
      <c r="AO694" s="7" t="str">
        <f t="shared" si="775"/>
        <v>14</v>
      </c>
      <c r="AP694" s="7">
        <f t="shared" si="776"/>
        <v>32.5</v>
      </c>
      <c r="AQ694" s="7">
        <f t="shared" si="777"/>
        <v>71.5</v>
      </c>
      <c r="AR694" s="10">
        <f t="shared" ref="AR694:AR696" si="779">IF(AQ694&lt;AQ693,AR693+1,AR693)</f>
        <v>1</v>
      </c>
      <c r="AS694" s="10"/>
      <c r="AT694" s="152"/>
      <c r="AU694" t="s">
        <v>1813</v>
      </c>
    </row>
    <row r="695" spans="1:47" ht="15" customHeight="1">
      <c r="A695" s="6" t="s">
        <v>29</v>
      </c>
      <c r="B695" s="6" t="s">
        <v>63</v>
      </c>
      <c r="C695" s="6" t="s">
        <v>2241</v>
      </c>
      <c r="D695" s="6" t="s">
        <v>2246</v>
      </c>
      <c r="E695" s="6"/>
      <c r="F695" s="9">
        <v>0.65</v>
      </c>
      <c r="G695" s="23" t="s">
        <v>525</v>
      </c>
      <c r="H695" s="6" t="s">
        <v>538</v>
      </c>
      <c r="I695" s="6" t="s">
        <v>538</v>
      </c>
      <c r="J695" s="6"/>
      <c r="K695" s="6"/>
      <c r="L695" s="6"/>
      <c r="M695" s="6"/>
      <c r="N695" s="6"/>
      <c r="O695" s="6"/>
      <c r="P695" s="6"/>
      <c r="Q695" s="6"/>
      <c r="R695" s="6"/>
      <c r="S695" s="6"/>
      <c r="T695" s="6"/>
      <c r="U695" s="6"/>
      <c r="V695" s="6"/>
      <c r="W695" s="6"/>
      <c r="X695" s="6"/>
      <c r="Y695" s="6"/>
      <c r="Z695" s="6"/>
      <c r="AA695" s="6"/>
      <c r="AB695" s="6"/>
      <c r="AC695" s="6"/>
      <c r="AD695" s="6"/>
      <c r="AE695" s="6"/>
      <c r="AF695" s="7">
        <v>0</v>
      </c>
      <c r="AG695" s="7">
        <f t="shared" ref="AG695:AH695" si="780">IF(H695="US",1,0)</f>
        <v>0</v>
      </c>
      <c r="AH695" s="7">
        <f t="shared" si="780"/>
        <v>0</v>
      </c>
      <c r="AI695" s="7">
        <f t="shared" si="769"/>
        <v>1</v>
      </c>
      <c r="AJ695" s="7" t="str">
        <f t="shared" si="770"/>
        <v>0</v>
      </c>
      <c r="AK695" s="7" t="str">
        <f t="shared" si="771"/>
        <v>6</v>
      </c>
      <c r="AL695" s="7" t="str">
        <f t="shared" si="772"/>
        <v>1</v>
      </c>
      <c r="AM695" s="7" t="str">
        <f t="shared" si="773"/>
        <v>0</v>
      </c>
      <c r="AN695" s="7" t="str">
        <f t="shared" si="774"/>
        <v>11</v>
      </c>
      <c r="AO695" s="7" t="str">
        <f t="shared" si="775"/>
        <v>0</v>
      </c>
      <c r="AP695" s="7">
        <f t="shared" si="776"/>
        <v>32.5</v>
      </c>
      <c r="AQ695" s="7">
        <f t="shared" si="777"/>
        <v>50.5</v>
      </c>
      <c r="AR695" s="10">
        <f t="shared" si="779"/>
        <v>2</v>
      </c>
      <c r="AS695" s="10"/>
      <c r="AT695" s="152"/>
      <c r="AU695" t="s">
        <v>1813</v>
      </c>
    </row>
    <row r="696" spans="1:47" ht="15" customHeight="1">
      <c r="A696" s="6" t="s">
        <v>29</v>
      </c>
      <c r="B696" s="6" t="s">
        <v>63</v>
      </c>
      <c r="C696" s="6" t="s">
        <v>2241</v>
      </c>
      <c r="D696" s="6" t="s">
        <v>2247</v>
      </c>
      <c r="E696" s="6"/>
      <c r="F696" s="9">
        <v>0.7</v>
      </c>
      <c r="G696" s="23" t="s">
        <v>525</v>
      </c>
      <c r="H696" s="6" t="s">
        <v>525</v>
      </c>
      <c r="I696" s="6" t="s">
        <v>525</v>
      </c>
      <c r="J696" s="6"/>
      <c r="K696" s="6"/>
      <c r="L696" s="6"/>
      <c r="M696" s="6"/>
      <c r="N696" s="6"/>
      <c r="O696" s="6"/>
      <c r="P696" s="6"/>
      <c r="Q696" s="6"/>
      <c r="R696" s="6"/>
      <c r="S696" s="6"/>
      <c r="T696" s="6"/>
      <c r="U696" s="6"/>
      <c r="V696" s="6"/>
      <c r="W696" s="6"/>
      <c r="X696" s="6"/>
      <c r="Y696" s="6"/>
      <c r="Z696" s="6"/>
      <c r="AA696" s="6"/>
      <c r="AB696" s="6"/>
      <c r="AC696" s="6"/>
      <c r="AD696" s="6"/>
      <c r="AE696" s="6"/>
      <c r="AF696" s="7">
        <v>0</v>
      </c>
      <c r="AG696" s="7">
        <f t="shared" ref="AG696:AH696" si="781">IF(H696="US",1,0)</f>
        <v>1</v>
      </c>
      <c r="AH696" s="7">
        <f t="shared" si="781"/>
        <v>1</v>
      </c>
      <c r="AI696" s="7">
        <f t="shared" si="769"/>
        <v>1</v>
      </c>
      <c r="AJ696" s="7" t="str">
        <f t="shared" si="770"/>
        <v>0</v>
      </c>
      <c r="AK696" s="7" t="str">
        <f t="shared" si="771"/>
        <v>6</v>
      </c>
      <c r="AL696" s="7" t="str">
        <f t="shared" si="772"/>
        <v>1</v>
      </c>
      <c r="AM696" s="7" t="str">
        <f t="shared" si="773"/>
        <v>7</v>
      </c>
      <c r="AN696" s="7" t="str">
        <f t="shared" si="774"/>
        <v>11</v>
      </c>
      <c r="AO696" s="7" t="str">
        <f t="shared" si="775"/>
        <v>14</v>
      </c>
      <c r="AP696" s="7">
        <f t="shared" si="776"/>
        <v>35</v>
      </c>
      <c r="AQ696" s="7">
        <f t="shared" si="777"/>
        <v>74</v>
      </c>
      <c r="AR696" s="10">
        <f t="shared" si="779"/>
        <v>2</v>
      </c>
      <c r="AS696" s="10"/>
      <c r="AT696" s="152"/>
      <c r="AU696" t="s">
        <v>1813</v>
      </c>
    </row>
    <row r="697" spans="1:47" ht="15" customHeight="1">
      <c r="A697" s="18" t="s">
        <v>29</v>
      </c>
      <c r="B697" s="18" t="s">
        <v>63</v>
      </c>
      <c r="C697" s="18" t="s">
        <v>2248</v>
      </c>
      <c r="D697" s="18" t="s">
        <v>2249</v>
      </c>
      <c r="E697" s="18"/>
      <c r="F697" s="17"/>
      <c r="G697" s="23"/>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7"/>
      <c r="AG697" s="7"/>
      <c r="AH697" s="7"/>
      <c r="AI697" s="7"/>
      <c r="AJ697" s="7"/>
      <c r="AK697" s="7"/>
      <c r="AL697" s="8"/>
      <c r="AM697" s="8"/>
      <c r="AN697" s="7"/>
      <c r="AO697" s="7"/>
      <c r="AP697" s="7"/>
      <c r="AQ697" s="7"/>
      <c r="AR697" s="7"/>
      <c r="AS697" s="7"/>
      <c r="AT697" s="152"/>
      <c r="AU697" s="80" t="s">
        <v>1038</v>
      </c>
    </row>
    <row r="698" spans="1:47" ht="15" customHeight="1">
      <c r="A698" s="18" t="s">
        <v>29</v>
      </c>
      <c r="B698" s="18" t="s">
        <v>63</v>
      </c>
      <c r="C698" s="18" t="s">
        <v>2250</v>
      </c>
      <c r="D698" s="18" t="s">
        <v>2246</v>
      </c>
      <c r="E698" s="18"/>
      <c r="F698" s="17">
        <v>0.4</v>
      </c>
      <c r="G698" s="23" t="s">
        <v>525</v>
      </c>
      <c r="H698" s="6" t="s">
        <v>538</v>
      </c>
      <c r="I698" s="6" t="s">
        <v>538</v>
      </c>
      <c r="J698" s="6"/>
      <c r="K698" s="6"/>
      <c r="L698" s="6"/>
      <c r="M698" s="6"/>
      <c r="N698" s="6"/>
      <c r="O698" s="6"/>
      <c r="P698" s="6"/>
      <c r="Q698" s="6"/>
      <c r="R698" s="6"/>
      <c r="S698" s="6"/>
      <c r="T698" s="6"/>
      <c r="U698" s="6"/>
      <c r="V698" s="6"/>
      <c r="W698" s="6"/>
      <c r="X698" s="6"/>
      <c r="Y698" s="6"/>
      <c r="Z698" s="6"/>
      <c r="AA698" s="6"/>
      <c r="AB698" s="6"/>
      <c r="AC698" s="6"/>
      <c r="AD698" s="6"/>
      <c r="AE698" s="6"/>
      <c r="AF698" s="7">
        <v>0</v>
      </c>
      <c r="AG698" s="7">
        <f t="shared" ref="AG698:AH698" si="782">IF(H698="US",1,0)</f>
        <v>0</v>
      </c>
      <c r="AH698" s="7">
        <f t="shared" si="782"/>
        <v>0</v>
      </c>
      <c r="AI698" s="7">
        <f>IF(G698="US",1,0)</f>
        <v>1</v>
      </c>
      <c r="AJ698" s="7" t="str">
        <f>IF(AF698=0,"0",IF(AF698=0.5,"3","6"))</f>
        <v>0</v>
      </c>
      <c r="AK698" s="7" t="str">
        <f>IF(AI698=1,"6","0")</f>
        <v>6</v>
      </c>
      <c r="AL698" s="7" t="str">
        <f>IF(AF698=0,"1",IF(AF698=0.5,"3","6"))</f>
        <v>1</v>
      </c>
      <c r="AM698" s="7" t="str">
        <f>IF(AH698=1,"7","0")</f>
        <v>0</v>
      </c>
      <c r="AN698" s="7" t="str">
        <f>IF(AI698=1,"11","0")</f>
        <v>11</v>
      </c>
      <c r="AO698" s="7" t="str">
        <f>IF(AG698=1,"14","0")</f>
        <v>0</v>
      </c>
      <c r="AP698" s="7">
        <f>(0.5*F698)*100</f>
        <v>20</v>
      </c>
      <c r="AQ698" s="7">
        <f>SUM(AJ698+AK698+AL698+AM698+AN698+AO698+AP698)</f>
        <v>38</v>
      </c>
      <c r="AR698" s="10" t="e">
        <f>IF(AQ698&lt;#REF!,#REF!+1,#REF!)</f>
        <v>#REF!</v>
      </c>
      <c r="AS698" s="10"/>
      <c r="AT698" s="152"/>
      <c r="AU698" s="80" t="s">
        <v>1038</v>
      </c>
    </row>
    <row r="699" spans="1:47" ht="15" customHeight="1">
      <c r="A699" s="18" t="s">
        <v>29</v>
      </c>
      <c r="B699" s="18" t="s">
        <v>63</v>
      </c>
      <c r="C699" s="18" t="s">
        <v>2251</v>
      </c>
      <c r="D699" s="18" t="s">
        <v>2166</v>
      </c>
      <c r="E699" s="18"/>
      <c r="F699" s="17"/>
      <c r="G699" s="23"/>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7"/>
      <c r="AG699" s="7"/>
      <c r="AH699" s="7"/>
      <c r="AI699" s="7"/>
      <c r="AJ699" s="7"/>
      <c r="AK699" s="7"/>
      <c r="AL699" s="8"/>
      <c r="AM699" s="8"/>
      <c r="AN699" s="7"/>
      <c r="AO699" s="7"/>
      <c r="AP699" s="7"/>
      <c r="AQ699" s="7"/>
      <c r="AR699" s="7"/>
      <c r="AS699" s="7"/>
      <c r="AT699" s="152"/>
      <c r="AU699" s="80" t="s">
        <v>1038</v>
      </c>
    </row>
    <row r="700" spans="1:47" ht="15" customHeight="1">
      <c r="A700" s="18" t="s">
        <v>29</v>
      </c>
      <c r="B700" s="18" t="s">
        <v>63</v>
      </c>
      <c r="C700" s="18" t="s">
        <v>2251</v>
      </c>
      <c r="D700" s="18" t="s">
        <v>2242</v>
      </c>
      <c r="E700" s="18"/>
      <c r="F700" s="17"/>
      <c r="G700" s="23"/>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7"/>
      <c r="AG700" s="7"/>
      <c r="AH700" s="7"/>
      <c r="AI700" s="7"/>
      <c r="AJ700" s="7"/>
      <c r="AK700" s="7"/>
      <c r="AL700" s="8"/>
      <c r="AM700" s="8"/>
      <c r="AN700" s="7"/>
      <c r="AO700" s="7"/>
      <c r="AP700" s="7"/>
      <c r="AQ700" s="7"/>
      <c r="AR700" s="7"/>
      <c r="AS700" s="7"/>
      <c r="AT700" s="152"/>
      <c r="AU700" s="80" t="s">
        <v>1038</v>
      </c>
    </row>
    <row r="701" spans="1:47" ht="15" customHeight="1">
      <c r="A701" s="18" t="s">
        <v>29</v>
      </c>
      <c r="B701" s="18" t="s">
        <v>63</v>
      </c>
      <c r="C701" s="18" t="s">
        <v>2251</v>
      </c>
      <c r="D701" s="18" t="s">
        <v>2243</v>
      </c>
      <c r="E701" s="18"/>
      <c r="F701" s="17"/>
      <c r="G701" s="23"/>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7"/>
      <c r="AG701" s="7"/>
      <c r="AH701" s="7"/>
      <c r="AI701" s="7"/>
      <c r="AJ701" s="7"/>
      <c r="AK701" s="7"/>
      <c r="AL701" s="8"/>
      <c r="AM701" s="8"/>
      <c r="AN701" s="7"/>
      <c r="AO701" s="7"/>
      <c r="AP701" s="7"/>
      <c r="AQ701" s="7"/>
      <c r="AR701" s="7"/>
      <c r="AS701" s="7"/>
      <c r="AT701" s="152"/>
      <c r="AU701" s="80" t="s">
        <v>1038</v>
      </c>
    </row>
    <row r="702" spans="1:47" ht="15" customHeight="1">
      <c r="A702" s="6" t="s">
        <v>29</v>
      </c>
      <c r="B702" s="6" t="s">
        <v>63</v>
      </c>
      <c r="C702" s="6" t="s">
        <v>2251</v>
      </c>
      <c r="D702" s="6" t="s">
        <v>2247</v>
      </c>
      <c r="E702" s="6"/>
      <c r="F702" s="9">
        <v>0.6</v>
      </c>
      <c r="G702" s="23" t="s">
        <v>525</v>
      </c>
      <c r="H702" s="6" t="s">
        <v>525</v>
      </c>
      <c r="I702" s="6" t="s">
        <v>525</v>
      </c>
      <c r="J702" s="6"/>
      <c r="K702" s="6"/>
      <c r="L702" s="6"/>
      <c r="M702" s="6"/>
      <c r="N702" s="6"/>
      <c r="O702" s="6"/>
      <c r="P702" s="6"/>
      <c r="Q702" s="6"/>
      <c r="R702" s="6"/>
      <c r="S702" s="6"/>
      <c r="T702" s="6"/>
      <c r="U702" s="6"/>
      <c r="V702" s="6"/>
      <c r="W702" s="6"/>
      <c r="X702" s="6"/>
      <c r="Y702" s="6"/>
      <c r="Z702" s="6"/>
      <c r="AA702" s="6"/>
      <c r="AB702" s="6"/>
      <c r="AC702" s="6"/>
      <c r="AD702" s="6"/>
      <c r="AE702" s="6"/>
      <c r="AF702" s="7">
        <v>0</v>
      </c>
      <c r="AG702" s="7">
        <f t="shared" ref="AG702:AH702" si="783">IF(H702="US",1,0)</f>
        <v>1</v>
      </c>
      <c r="AH702" s="7">
        <f t="shared" si="783"/>
        <v>1</v>
      </c>
      <c r="AI702" s="7">
        <f t="shared" ref="AI702:AI705" si="784">IF(G702="US",1,0)</f>
        <v>1</v>
      </c>
      <c r="AJ702" s="7" t="str">
        <f t="shared" ref="AJ702:AJ705" si="785">IF(AF702=0,"0",IF(AF702=0.5,"3","6"))</f>
        <v>0</v>
      </c>
      <c r="AK702" s="7" t="str">
        <f t="shared" ref="AK702:AK705" si="786">IF(AI702=1,"6","0")</f>
        <v>6</v>
      </c>
      <c r="AL702" s="7" t="str">
        <f t="shared" ref="AL702:AL703" si="787">IF(AF702=0,"1",IF(AF702=0.5,"3","6"))</f>
        <v>1</v>
      </c>
      <c r="AM702" s="7" t="str">
        <f t="shared" ref="AM702:AM705" si="788">IF(AH702=1,"7","0")</f>
        <v>7</v>
      </c>
      <c r="AN702" s="7" t="str">
        <f t="shared" ref="AN702:AN705" si="789">IF(AI702=1,"11","0")</f>
        <v>11</v>
      </c>
      <c r="AO702" s="7" t="str">
        <f t="shared" ref="AO702:AO705" si="790">IF(AG702=1,"14","0")</f>
        <v>14</v>
      </c>
      <c r="AP702" s="7">
        <f t="shared" ref="AP702:AP705" si="791">(0.5*F702)*100</f>
        <v>30</v>
      </c>
      <c r="AQ702" s="7">
        <f t="shared" ref="AQ702:AQ705" si="792">SUM(AJ702+AK702+AL702+AM702+AN702+AO702+AP702)</f>
        <v>69</v>
      </c>
      <c r="AR702" s="10">
        <f>IF(AQ702&lt;AQ699,AR699+1,AR699)</f>
        <v>0</v>
      </c>
      <c r="AS702" s="10"/>
      <c r="AT702" s="152"/>
      <c r="AU702" t="s">
        <v>1813</v>
      </c>
    </row>
    <row r="703" spans="1:47" ht="15" customHeight="1">
      <c r="A703" s="18" t="s">
        <v>29</v>
      </c>
      <c r="B703" s="18" t="s">
        <v>63</v>
      </c>
      <c r="C703" s="18" t="s">
        <v>2251</v>
      </c>
      <c r="D703" s="18" t="s">
        <v>2252</v>
      </c>
      <c r="E703" s="18"/>
      <c r="F703" s="17">
        <v>0.6</v>
      </c>
      <c r="G703" s="23" t="s">
        <v>525</v>
      </c>
      <c r="H703" s="6" t="s">
        <v>525</v>
      </c>
      <c r="I703" s="6" t="s">
        <v>525</v>
      </c>
      <c r="J703" s="6"/>
      <c r="K703" s="6"/>
      <c r="L703" s="6"/>
      <c r="M703" s="6"/>
      <c r="N703" s="6"/>
      <c r="O703" s="6"/>
      <c r="P703" s="6"/>
      <c r="Q703" s="6"/>
      <c r="R703" s="6"/>
      <c r="S703" s="6"/>
      <c r="T703" s="6"/>
      <c r="U703" s="6"/>
      <c r="V703" s="6"/>
      <c r="W703" s="6"/>
      <c r="X703" s="6"/>
      <c r="Y703" s="6"/>
      <c r="Z703" s="6"/>
      <c r="AA703" s="6"/>
      <c r="AB703" s="6"/>
      <c r="AC703" s="6"/>
      <c r="AD703" s="6"/>
      <c r="AE703" s="6"/>
      <c r="AF703" s="7">
        <v>0</v>
      </c>
      <c r="AG703" s="7">
        <f t="shared" ref="AG703:AH703" si="793">IF(H703="US",1,0)</f>
        <v>1</v>
      </c>
      <c r="AH703" s="7">
        <f t="shared" si="793"/>
        <v>1</v>
      </c>
      <c r="AI703" s="7">
        <f t="shared" si="784"/>
        <v>1</v>
      </c>
      <c r="AJ703" s="7" t="str">
        <f t="shared" si="785"/>
        <v>0</v>
      </c>
      <c r="AK703" s="7" t="str">
        <f t="shared" si="786"/>
        <v>6</v>
      </c>
      <c r="AL703" s="7" t="str">
        <f t="shared" si="787"/>
        <v>1</v>
      </c>
      <c r="AM703" s="7" t="str">
        <f t="shared" si="788"/>
        <v>7</v>
      </c>
      <c r="AN703" s="7" t="str">
        <f t="shared" si="789"/>
        <v>11</v>
      </c>
      <c r="AO703" s="7" t="str">
        <f t="shared" si="790"/>
        <v>14</v>
      </c>
      <c r="AP703" s="7">
        <f t="shared" si="791"/>
        <v>30</v>
      </c>
      <c r="AQ703" s="7">
        <f t="shared" si="792"/>
        <v>69</v>
      </c>
      <c r="AR703" s="10">
        <f t="shared" ref="AR703:AR705" si="794">IF(AQ703&lt;AQ702,AR702+1,AR702)</f>
        <v>0</v>
      </c>
      <c r="AS703" s="10"/>
      <c r="AT703" s="152"/>
      <c r="AU703" s="80" t="s">
        <v>1038</v>
      </c>
    </row>
    <row r="704" spans="1:47" ht="15" customHeight="1">
      <c r="A704" s="6" t="s">
        <v>29</v>
      </c>
      <c r="B704" s="6" t="s">
        <v>63</v>
      </c>
      <c r="C704" s="6" t="s">
        <v>2251</v>
      </c>
      <c r="D704" s="6" t="s">
        <v>2246</v>
      </c>
      <c r="E704" s="6"/>
      <c r="F704" s="9">
        <v>0.6</v>
      </c>
      <c r="G704" s="23" t="s">
        <v>525</v>
      </c>
      <c r="H704" s="6" t="s">
        <v>525</v>
      </c>
      <c r="I704" s="6" t="s">
        <v>525</v>
      </c>
      <c r="J704" s="6"/>
      <c r="K704" s="6"/>
      <c r="L704" s="6"/>
      <c r="M704" s="6"/>
      <c r="N704" s="6"/>
      <c r="O704" s="6"/>
      <c r="P704" s="6"/>
      <c r="Q704" s="6"/>
      <c r="R704" s="6"/>
      <c r="S704" s="6"/>
      <c r="T704" s="6"/>
      <c r="U704" s="6"/>
      <c r="V704" s="6"/>
      <c r="W704" s="6"/>
      <c r="X704" s="6"/>
      <c r="Y704" s="6"/>
      <c r="Z704" s="6"/>
      <c r="AA704" s="6"/>
      <c r="AB704" s="6"/>
      <c r="AC704" s="6"/>
      <c r="AD704" s="6"/>
      <c r="AE704" s="6"/>
      <c r="AF704" s="7">
        <v>0</v>
      </c>
      <c r="AG704" s="7">
        <f t="shared" ref="AG704:AH704" si="795">IF(H704="US",1,0)</f>
        <v>1</v>
      </c>
      <c r="AH704" s="7">
        <f t="shared" si="795"/>
        <v>1</v>
      </c>
      <c r="AI704" s="7">
        <f t="shared" si="784"/>
        <v>1</v>
      </c>
      <c r="AJ704" s="7" t="str">
        <f t="shared" si="785"/>
        <v>0</v>
      </c>
      <c r="AK704" s="7" t="str">
        <f t="shared" si="786"/>
        <v>6</v>
      </c>
      <c r="AL704" s="7">
        <v>3</v>
      </c>
      <c r="AM704" s="7" t="str">
        <f t="shared" si="788"/>
        <v>7</v>
      </c>
      <c r="AN704" s="7" t="str">
        <f t="shared" si="789"/>
        <v>11</v>
      </c>
      <c r="AO704" s="7" t="str">
        <f t="shared" si="790"/>
        <v>14</v>
      </c>
      <c r="AP704" s="7">
        <f t="shared" si="791"/>
        <v>30</v>
      </c>
      <c r="AQ704" s="7">
        <f t="shared" si="792"/>
        <v>71</v>
      </c>
      <c r="AR704" s="10">
        <f t="shared" si="794"/>
        <v>0</v>
      </c>
      <c r="AS704" s="10"/>
      <c r="AT704" s="152"/>
      <c r="AU704" t="s">
        <v>1813</v>
      </c>
    </row>
    <row r="705" spans="1:47" ht="15" customHeight="1">
      <c r="A705" s="18" t="s">
        <v>29</v>
      </c>
      <c r="B705" s="18" t="s">
        <v>63</v>
      </c>
      <c r="C705" s="18" t="s">
        <v>2251</v>
      </c>
      <c r="D705" s="18" t="s">
        <v>2253</v>
      </c>
      <c r="E705" s="18"/>
      <c r="F705" s="17">
        <v>0.6</v>
      </c>
      <c r="G705" s="23" t="s">
        <v>525</v>
      </c>
      <c r="H705" s="6" t="s">
        <v>525</v>
      </c>
      <c r="I705" s="6" t="s">
        <v>525</v>
      </c>
      <c r="J705" s="6"/>
      <c r="K705" s="6"/>
      <c r="L705" s="6"/>
      <c r="M705" s="6"/>
      <c r="N705" s="6"/>
      <c r="O705" s="6"/>
      <c r="P705" s="6"/>
      <c r="Q705" s="6"/>
      <c r="R705" s="6"/>
      <c r="S705" s="6"/>
      <c r="T705" s="6"/>
      <c r="U705" s="6"/>
      <c r="V705" s="6"/>
      <c r="W705" s="6"/>
      <c r="X705" s="6"/>
      <c r="Y705" s="6"/>
      <c r="Z705" s="6"/>
      <c r="AA705" s="6"/>
      <c r="AB705" s="6"/>
      <c r="AC705" s="6"/>
      <c r="AD705" s="6"/>
      <c r="AE705" s="6"/>
      <c r="AF705" s="7">
        <v>0</v>
      </c>
      <c r="AG705" s="7">
        <f t="shared" ref="AG705:AH705" si="796">IF(H705="US",1,0)</f>
        <v>1</v>
      </c>
      <c r="AH705" s="7">
        <f t="shared" si="796"/>
        <v>1</v>
      </c>
      <c r="AI705" s="7">
        <f t="shared" si="784"/>
        <v>1</v>
      </c>
      <c r="AJ705" s="7" t="str">
        <f t="shared" si="785"/>
        <v>0</v>
      </c>
      <c r="AK705" s="7" t="str">
        <f t="shared" si="786"/>
        <v>6</v>
      </c>
      <c r="AL705" s="7">
        <v>3</v>
      </c>
      <c r="AM705" s="7" t="str">
        <f t="shared" si="788"/>
        <v>7</v>
      </c>
      <c r="AN705" s="7" t="str">
        <f t="shared" si="789"/>
        <v>11</v>
      </c>
      <c r="AO705" s="7" t="str">
        <f t="shared" si="790"/>
        <v>14</v>
      </c>
      <c r="AP705" s="7">
        <f t="shared" si="791"/>
        <v>30</v>
      </c>
      <c r="AQ705" s="7">
        <f t="shared" si="792"/>
        <v>71</v>
      </c>
      <c r="AR705" s="10">
        <f t="shared" si="794"/>
        <v>0</v>
      </c>
      <c r="AS705" s="10"/>
      <c r="AT705" s="152"/>
      <c r="AU705" s="80" t="s">
        <v>1038</v>
      </c>
    </row>
    <row r="706" spans="1:47" ht="15" customHeight="1">
      <c r="A706" s="18" t="s">
        <v>29</v>
      </c>
      <c r="B706" s="18" t="s">
        <v>63</v>
      </c>
      <c r="C706" s="18" t="s">
        <v>2254</v>
      </c>
      <c r="D706" s="18" t="s">
        <v>2242</v>
      </c>
      <c r="E706" s="18"/>
      <c r="F706" s="17"/>
      <c r="G706" s="23"/>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7"/>
      <c r="AG706" s="7"/>
      <c r="AH706" s="7"/>
      <c r="AI706" s="7"/>
      <c r="AJ706" s="7"/>
      <c r="AK706" s="7"/>
      <c r="AL706" s="8"/>
      <c r="AM706" s="8"/>
      <c r="AN706" s="7"/>
      <c r="AO706" s="7"/>
      <c r="AP706" s="7"/>
      <c r="AQ706" s="7"/>
      <c r="AR706" s="7"/>
      <c r="AS706" s="7"/>
      <c r="AT706" s="152"/>
      <c r="AU706" s="80" t="s">
        <v>1038</v>
      </c>
    </row>
    <row r="707" spans="1:47" ht="15" customHeight="1">
      <c r="A707" s="18" t="s">
        <v>29</v>
      </c>
      <c r="B707" s="18" t="s">
        <v>63</v>
      </c>
      <c r="C707" s="18" t="s">
        <v>2254</v>
      </c>
      <c r="D707" s="18" t="s">
        <v>2243</v>
      </c>
      <c r="E707" s="18"/>
      <c r="F707" s="17"/>
      <c r="G707" s="23"/>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7"/>
      <c r="AG707" s="7"/>
      <c r="AH707" s="7"/>
      <c r="AI707" s="7"/>
      <c r="AJ707" s="7"/>
      <c r="AK707" s="7"/>
      <c r="AL707" s="8"/>
      <c r="AM707" s="8"/>
      <c r="AN707" s="7"/>
      <c r="AO707" s="7"/>
      <c r="AP707" s="7"/>
      <c r="AQ707" s="7"/>
      <c r="AR707" s="7"/>
      <c r="AS707" s="7"/>
      <c r="AT707" s="152"/>
      <c r="AU707" s="80" t="s">
        <v>1038</v>
      </c>
    </row>
    <row r="708" spans="1:47" ht="15" customHeight="1">
      <c r="A708" s="6" t="s">
        <v>29</v>
      </c>
      <c r="B708" s="6" t="s">
        <v>63</v>
      </c>
      <c r="C708" s="6" t="s">
        <v>2254</v>
      </c>
      <c r="D708" s="6" t="s">
        <v>2247</v>
      </c>
      <c r="E708" s="6"/>
      <c r="F708" s="9">
        <v>0.2</v>
      </c>
      <c r="G708" s="23" t="s">
        <v>538</v>
      </c>
      <c r="H708" s="6" t="s">
        <v>538</v>
      </c>
      <c r="I708" s="6" t="s">
        <v>525</v>
      </c>
      <c r="J708" s="6"/>
      <c r="K708" s="6"/>
      <c r="L708" s="6"/>
      <c r="M708" s="6"/>
      <c r="N708" s="6"/>
      <c r="O708" s="6"/>
      <c r="P708" s="6"/>
      <c r="Q708" s="6"/>
      <c r="R708" s="6"/>
      <c r="S708" s="6"/>
      <c r="T708" s="6"/>
      <c r="U708" s="6"/>
      <c r="V708" s="6"/>
      <c r="W708" s="6"/>
      <c r="X708" s="6"/>
      <c r="Y708" s="6"/>
      <c r="Z708" s="6"/>
      <c r="AA708" s="6"/>
      <c r="AB708" s="6"/>
      <c r="AC708" s="6"/>
      <c r="AD708" s="6"/>
      <c r="AE708" s="6"/>
      <c r="AF708" s="7">
        <v>0</v>
      </c>
      <c r="AG708" s="7">
        <f t="shared" ref="AG708:AH708" si="797">IF(H708="US",1,0)</f>
        <v>0</v>
      </c>
      <c r="AH708" s="7">
        <f t="shared" si="797"/>
        <v>1</v>
      </c>
      <c r="AI708" s="7">
        <f t="shared" ref="AI708:AI709" si="798">IF(G708="US",1,0)</f>
        <v>0</v>
      </c>
      <c r="AJ708" s="7" t="str">
        <f t="shared" ref="AJ708:AJ709" si="799">IF(AF708=0,"0",IF(AF708=0.5,"3","6"))</f>
        <v>0</v>
      </c>
      <c r="AK708" s="7" t="str">
        <f t="shared" ref="AK708:AK709" si="800">IF(AI708=1,"6","0")</f>
        <v>0</v>
      </c>
      <c r="AL708" s="7" t="str">
        <f t="shared" ref="AL708:AL709" si="801">IF(AF708=0,"1",IF(AF708=0.5,"3","6"))</f>
        <v>1</v>
      </c>
      <c r="AM708" s="7" t="str">
        <f t="shared" ref="AM708:AM709" si="802">IF(AH708=1,"7","0")</f>
        <v>7</v>
      </c>
      <c r="AN708" s="7" t="str">
        <f t="shared" ref="AN708:AN709" si="803">IF(AI708=1,"11","0")</f>
        <v>0</v>
      </c>
      <c r="AO708" s="7" t="str">
        <f t="shared" ref="AO708:AO709" si="804">IF(AG708=1,"14","0")</f>
        <v>0</v>
      </c>
      <c r="AP708" s="7">
        <f t="shared" ref="AP708:AP709" si="805">(0.5*F708)*100</f>
        <v>10</v>
      </c>
      <c r="AQ708" s="7">
        <f t="shared" ref="AQ708:AQ709" si="806">SUM(AJ708+AK708+AL708+AM708+AN708+AO708+AP708)</f>
        <v>18</v>
      </c>
      <c r="AR708" s="10">
        <f>IF(AQ708&lt;AQ706,AR706+1,AR706)</f>
        <v>0</v>
      </c>
      <c r="AS708" s="10"/>
      <c r="AT708" s="152"/>
      <c r="AU708" t="s">
        <v>1813</v>
      </c>
    </row>
    <row r="709" spans="1:47" ht="15" customHeight="1">
      <c r="A709" s="6" t="s">
        <v>29</v>
      </c>
      <c r="B709" s="6" t="s">
        <v>63</v>
      </c>
      <c r="C709" s="6" t="s">
        <v>2254</v>
      </c>
      <c r="D709" s="6" t="s">
        <v>2246</v>
      </c>
      <c r="E709" s="6"/>
      <c r="F709" s="9">
        <v>0.15</v>
      </c>
      <c r="G709" s="23" t="s">
        <v>538</v>
      </c>
      <c r="H709" s="6" t="s">
        <v>538</v>
      </c>
      <c r="I709" s="6" t="s">
        <v>538</v>
      </c>
      <c r="J709" s="6"/>
      <c r="K709" s="6"/>
      <c r="L709" s="6"/>
      <c r="M709" s="6"/>
      <c r="N709" s="6"/>
      <c r="O709" s="6"/>
      <c r="P709" s="6"/>
      <c r="Q709" s="6"/>
      <c r="R709" s="6"/>
      <c r="S709" s="6"/>
      <c r="T709" s="6"/>
      <c r="U709" s="6"/>
      <c r="V709" s="6"/>
      <c r="W709" s="6"/>
      <c r="X709" s="6"/>
      <c r="Y709" s="6"/>
      <c r="Z709" s="6"/>
      <c r="AA709" s="6"/>
      <c r="AB709" s="6"/>
      <c r="AC709" s="6"/>
      <c r="AD709" s="6"/>
      <c r="AE709" s="6"/>
      <c r="AF709" s="7">
        <v>0</v>
      </c>
      <c r="AG709" s="7">
        <f t="shared" ref="AG709:AH709" si="807">IF(H709="US",1,0)</f>
        <v>0</v>
      </c>
      <c r="AH709" s="7">
        <f t="shared" si="807"/>
        <v>0</v>
      </c>
      <c r="AI709" s="7">
        <f t="shared" si="798"/>
        <v>0</v>
      </c>
      <c r="AJ709" s="7" t="str">
        <f t="shared" si="799"/>
        <v>0</v>
      </c>
      <c r="AK709" s="7" t="str">
        <f t="shared" si="800"/>
        <v>0</v>
      </c>
      <c r="AL709" s="7" t="str">
        <f t="shared" si="801"/>
        <v>1</v>
      </c>
      <c r="AM709" s="7" t="str">
        <f t="shared" si="802"/>
        <v>0</v>
      </c>
      <c r="AN709" s="7" t="str">
        <f t="shared" si="803"/>
        <v>0</v>
      </c>
      <c r="AO709" s="7" t="str">
        <f t="shared" si="804"/>
        <v>0</v>
      </c>
      <c r="AP709" s="7">
        <f t="shared" si="805"/>
        <v>7.5</v>
      </c>
      <c r="AQ709" s="7">
        <f t="shared" si="806"/>
        <v>8.5</v>
      </c>
      <c r="AR709" s="10">
        <f>IF(AQ709&lt;AQ708,AR708+1,AR708)</f>
        <v>1</v>
      </c>
      <c r="AS709" s="10"/>
      <c r="AT709" s="152"/>
      <c r="AU709" t="s">
        <v>1813</v>
      </c>
    </row>
    <row r="710" spans="1:47" ht="15" customHeight="1">
      <c r="A710" s="18" t="s">
        <v>29</v>
      </c>
      <c r="B710" s="18" t="s">
        <v>63</v>
      </c>
      <c r="C710" s="18" t="s">
        <v>2255</v>
      </c>
      <c r="D710" s="18" t="s">
        <v>2166</v>
      </c>
      <c r="E710" s="18"/>
      <c r="F710" s="17"/>
      <c r="G710" s="23"/>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7"/>
      <c r="AG710" s="7"/>
      <c r="AH710" s="7"/>
      <c r="AI710" s="7"/>
      <c r="AJ710" s="7"/>
      <c r="AK710" s="7"/>
      <c r="AL710" s="8"/>
      <c r="AM710" s="8"/>
      <c r="AN710" s="7"/>
      <c r="AO710" s="7"/>
      <c r="AP710" s="7"/>
      <c r="AQ710" s="7"/>
      <c r="AR710" s="7"/>
      <c r="AS710" s="7"/>
      <c r="AT710" s="152"/>
      <c r="AU710" s="80" t="s">
        <v>1038</v>
      </c>
    </row>
    <row r="711" spans="1:47" ht="15" customHeight="1">
      <c r="A711" s="18" t="s">
        <v>29</v>
      </c>
      <c r="B711" s="18" t="s">
        <v>63</v>
      </c>
      <c r="C711" s="18" t="s">
        <v>2255</v>
      </c>
      <c r="D711" s="18" t="s">
        <v>2242</v>
      </c>
      <c r="E711" s="18"/>
      <c r="F711" s="17"/>
      <c r="G711" s="23"/>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7"/>
      <c r="AG711" s="7"/>
      <c r="AH711" s="7"/>
      <c r="AI711" s="7"/>
      <c r="AJ711" s="7"/>
      <c r="AK711" s="7"/>
      <c r="AL711" s="8"/>
      <c r="AM711" s="8"/>
      <c r="AN711" s="7"/>
      <c r="AO711" s="7"/>
      <c r="AP711" s="7"/>
      <c r="AQ711" s="7"/>
      <c r="AR711" s="7"/>
      <c r="AS711" s="7"/>
      <c r="AT711" s="152"/>
      <c r="AU711" s="80" t="s">
        <v>1038</v>
      </c>
    </row>
    <row r="712" spans="1:47" ht="15" customHeight="1">
      <c r="A712" s="18" t="s">
        <v>29</v>
      </c>
      <c r="B712" s="18" t="s">
        <v>63</v>
      </c>
      <c r="C712" s="18" t="s">
        <v>2255</v>
      </c>
      <c r="D712" s="18" t="s">
        <v>2243</v>
      </c>
      <c r="E712" s="18"/>
      <c r="F712" s="17"/>
      <c r="G712" s="23"/>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7"/>
      <c r="AG712" s="7"/>
      <c r="AH712" s="7"/>
      <c r="AI712" s="7"/>
      <c r="AJ712" s="7"/>
      <c r="AK712" s="7"/>
      <c r="AL712" s="8"/>
      <c r="AM712" s="8"/>
      <c r="AN712" s="7"/>
      <c r="AO712" s="7"/>
      <c r="AP712" s="7"/>
      <c r="AQ712" s="7"/>
      <c r="AR712" s="7"/>
      <c r="AS712" s="7"/>
      <c r="AT712" s="152"/>
      <c r="AU712" s="80" t="s">
        <v>1038</v>
      </c>
    </row>
    <row r="713" spans="1:47" ht="15" customHeight="1">
      <c r="A713" s="18" t="s">
        <v>29</v>
      </c>
      <c r="B713" s="18" t="s">
        <v>63</v>
      </c>
      <c r="C713" s="18" t="s">
        <v>2255</v>
      </c>
      <c r="D713" s="18" t="s">
        <v>2253</v>
      </c>
      <c r="E713" s="18"/>
      <c r="F713" s="17">
        <v>0.6</v>
      </c>
      <c r="G713" s="23" t="s">
        <v>525</v>
      </c>
      <c r="H713" s="6" t="s">
        <v>525</v>
      </c>
      <c r="I713" s="6" t="s">
        <v>525</v>
      </c>
      <c r="J713" s="6"/>
      <c r="K713" s="6"/>
      <c r="L713" s="6"/>
      <c r="M713" s="6"/>
      <c r="N713" s="6"/>
      <c r="O713" s="6"/>
      <c r="P713" s="6"/>
      <c r="Q713" s="6"/>
      <c r="R713" s="6"/>
      <c r="S713" s="6"/>
      <c r="T713" s="6"/>
      <c r="U713" s="6"/>
      <c r="V713" s="6"/>
      <c r="W713" s="6"/>
      <c r="X713" s="6"/>
      <c r="Y713" s="6"/>
      <c r="Z713" s="6"/>
      <c r="AA713" s="6"/>
      <c r="AB713" s="6"/>
      <c r="AC713" s="6"/>
      <c r="AD713" s="6"/>
      <c r="AE713" s="6"/>
      <c r="AF713" s="7">
        <v>0</v>
      </c>
      <c r="AG713" s="7">
        <f t="shared" ref="AG713:AH713" si="808">IF(H713="US",1,0)</f>
        <v>1</v>
      </c>
      <c r="AH713" s="7">
        <f t="shared" si="808"/>
        <v>1</v>
      </c>
      <c r="AI713" s="7">
        <f t="shared" ref="AI713:AI716" si="809">IF(G713="US",1,0)</f>
        <v>1</v>
      </c>
      <c r="AJ713" s="7" t="str">
        <f t="shared" ref="AJ713:AJ716" si="810">IF(AF713=0,"0",IF(AF713=0.5,"3","6"))</f>
        <v>0</v>
      </c>
      <c r="AK713" s="7" t="str">
        <f t="shared" ref="AK713:AK716" si="811">IF(AI713=1,"6","0")</f>
        <v>6</v>
      </c>
      <c r="AL713" s="7">
        <v>3</v>
      </c>
      <c r="AM713" s="7" t="str">
        <f t="shared" ref="AM713:AM716" si="812">IF(AH713=1,"7","0")</f>
        <v>7</v>
      </c>
      <c r="AN713" s="7" t="str">
        <f t="shared" ref="AN713:AN716" si="813">IF(AI713=1,"11","0")</f>
        <v>11</v>
      </c>
      <c r="AO713" s="7" t="str">
        <f t="shared" ref="AO713:AO716" si="814">IF(AG713=1,"14","0")</f>
        <v>14</v>
      </c>
      <c r="AP713" s="7">
        <f t="shared" ref="AP713:AP716" si="815">(0.5*F713)*100</f>
        <v>30</v>
      </c>
      <c r="AQ713" s="7">
        <f t="shared" ref="AQ713:AQ716" si="816">SUM(AJ713+AK713+AL713+AM713+AN713+AO713+AP713)</f>
        <v>71</v>
      </c>
      <c r="AR713" s="10">
        <f>IF(AQ713&lt;AQ710,AR710+1,AR710)</f>
        <v>0</v>
      </c>
      <c r="AS713" s="10"/>
      <c r="AT713" s="152"/>
      <c r="AU713" s="80" t="s">
        <v>1038</v>
      </c>
    </row>
    <row r="714" spans="1:47" ht="15" customHeight="1">
      <c r="A714" s="6" t="s">
        <v>29</v>
      </c>
      <c r="B714" s="6" t="s">
        <v>63</v>
      </c>
      <c r="C714" s="6" t="s">
        <v>2255</v>
      </c>
      <c r="D714" s="6" t="s">
        <v>2256</v>
      </c>
      <c r="E714" s="6"/>
      <c r="F714" s="9">
        <v>0.6</v>
      </c>
      <c r="G714" s="23" t="s">
        <v>525</v>
      </c>
      <c r="H714" s="6" t="s">
        <v>525</v>
      </c>
      <c r="I714" s="6" t="s">
        <v>525</v>
      </c>
      <c r="J714" s="6"/>
      <c r="K714" s="6"/>
      <c r="L714" s="6"/>
      <c r="M714" s="6"/>
      <c r="N714" s="6"/>
      <c r="O714" s="6"/>
      <c r="P714" s="6"/>
      <c r="Q714" s="6"/>
      <c r="R714" s="6"/>
      <c r="S714" s="6"/>
      <c r="T714" s="6"/>
      <c r="U714" s="6"/>
      <c r="V714" s="6"/>
      <c r="W714" s="6"/>
      <c r="X714" s="6"/>
      <c r="Y714" s="6"/>
      <c r="Z714" s="6"/>
      <c r="AA714" s="6"/>
      <c r="AB714" s="6"/>
      <c r="AC714" s="6"/>
      <c r="AD714" s="6"/>
      <c r="AE714" s="6"/>
      <c r="AF714" s="7">
        <v>0</v>
      </c>
      <c r="AG714" s="7">
        <f t="shared" ref="AG714:AH714" si="817">IF(H714="US",1,0)</f>
        <v>1</v>
      </c>
      <c r="AH714" s="7">
        <f t="shared" si="817"/>
        <v>1</v>
      </c>
      <c r="AI714" s="7">
        <f t="shared" si="809"/>
        <v>1</v>
      </c>
      <c r="AJ714" s="7" t="str">
        <f t="shared" si="810"/>
        <v>0</v>
      </c>
      <c r="AK714" s="7" t="str">
        <f t="shared" si="811"/>
        <v>6</v>
      </c>
      <c r="AL714" s="7" t="str">
        <f t="shared" ref="AL714:AL716" si="818">IF(AF714=0,"1",IF(AF714=0.5,"3","6"))</f>
        <v>1</v>
      </c>
      <c r="AM714" s="7" t="str">
        <f t="shared" si="812"/>
        <v>7</v>
      </c>
      <c r="AN714" s="7" t="str">
        <f t="shared" si="813"/>
        <v>11</v>
      </c>
      <c r="AO714" s="7" t="str">
        <f t="shared" si="814"/>
        <v>14</v>
      </c>
      <c r="AP714" s="7">
        <f t="shared" si="815"/>
        <v>30</v>
      </c>
      <c r="AQ714" s="7">
        <f t="shared" si="816"/>
        <v>69</v>
      </c>
      <c r="AR714" s="10">
        <f t="shared" ref="AR714:AR716" si="819">IF(AQ714&lt;AQ713,AR713+1,AR713)</f>
        <v>1</v>
      </c>
      <c r="AS714" s="10"/>
      <c r="AT714" s="152"/>
      <c r="AU714" t="s">
        <v>1813</v>
      </c>
    </row>
    <row r="715" spans="1:47" ht="15" customHeight="1">
      <c r="A715" s="18" t="s">
        <v>29</v>
      </c>
      <c r="B715" s="18" t="s">
        <v>63</v>
      </c>
      <c r="C715" s="18" t="s">
        <v>2255</v>
      </c>
      <c r="D715" s="18" t="s">
        <v>2257</v>
      </c>
      <c r="E715" s="18"/>
      <c r="F715" s="17">
        <v>0.6</v>
      </c>
      <c r="G715" s="23" t="s">
        <v>525</v>
      </c>
      <c r="H715" s="6" t="s">
        <v>525</v>
      </c>
      <c r="I715" s="6" t="s">
        <v>525</v>
      </c>
      <c r="J715" s="6"/>
      <c r="K715" s="6"/>
      <c r="L715" s="6"/>
      <c r="M715" s="6"/>
      <c r="N715" s="6"/>
      <c r="O715" s="6"/>
      <c r="P715" s="6"/>
      <c r="Q715" s="6"/>
      <c r="R715" s="6"/>
      <c r="S715" s="6"/>
      <c r="T715" s="6"/>
      <c r="U715" s="6"/>
      <c r="V715" s="6"/>
      <c r="W715" s="6"/>
      <c r="X715" s="6"/>
      <c r="Y715" s="6"/>
      <c r="Z715" s="6"/>
      <c r="AA715" s="6"/>
      <c r="AB715" s="6"/>
      <c r="AC715" s="6"/>
      <c r="AD715" s="6"/>
      <c r="AE715" s="6"/>
      <c r="AF715" s="7">
        <v>0</v>
      </c>
      <c r="AG715" s="7">
        <f t="shared" ref="AG715:AH715" si="820">IF(H715="US",1,0)</f>
        <v>1</v>
      </c>
      <c r="AH715" s="7">
        <f t="shared" si="820"/>
        <v>1</v>
      </c>
      <c r="AI715" s="7">
        <f t="shared" si="809"/>
        <v>1</v>
      </c>
      <c r="AJ715" s="7" t="str">
        <f t="shared" si="810"/>
        <v>0</v>
      </c>
      <c r="AK715" s="7" t="str">
        <f t="shared" si="811"/>
        <v>6</v>
      </c>
      <c r="AL715" s="7" t="str">
        <f t="shared" si="818"/>
        <v>1</v>
      </c>
      <c r="AM715" s="7" t="str">
        <f t="shared" si="812"/>
        <v>7</v>
      </c>
      <c r="AN715" s="7" t="str">
        <f t="shared" si="813"/>
        <v>11</v>
      </c>
      <c r="AO715" s="7" t="str">
        <f t="shared" si="814"/>
        <v>14</v>
      </c>
      <c r="AP715" s="7">
        <f t="shared" si="815"/>
        <v>30</v>
      </c>
      <c r="AQ715" s="7">
        <f t="shared" si="816"/>
        <v>69</v>
      </c>
      <c r="AR715" s="10">
        <f t="shared" si="819"/>
        <v>1</v>
      </c>
      <c r="AS715" s="10"/>
      <c r="AT715" s="152"/>
      <c r="AU715" s="80" t="s">
        <v>1038</v>
      </c>
    </row>
    <row r="716" spans="1:47" ht="15" customHeight="1">
      <c r="A716" s="6" t="s">
        <v>29</v>
      </c>
      <c r="B716" s="6" t="s">
        <v>63</v>
      </c>
      <c r="C716" s="6" t="s">
        <v>2255</v>
      </c>
      <c r="D716" s="6" t="s">
        <v>2246</v>
      </c>
      <c r="E716" s="6"/>
      <c r="F716" s="9">
        <v>0.65</v>
      </c>
      <c r="G716" s="23" t="s">
        <v>525</v>
      </c>
      <c r="H716" s="6" t="s">
        <v>525</v>
      </c>
      <c r="I716" s="6" t="s">
        <v>525</v>
      </c>
      <c r="J716" s="6"/>
      <c r="K716" s="6"/>
      <c r="L716" s="6"/>
      <c r="M716" s="6"/>
      <c r="N716" s="6"/>
      <c r="O716" s="6"/>
      <c r="P716" s="6"/>
      <c r="Q716" s="6"/>
      <c r="R716" s="6"/>
      <c r="S716" s="6"/>
      <c r="T716" s="6"/>
      <c r="U716" s="6"/>
      <c r="V716" s="6"/>
      <c r="W716" s="6"/>
      <c r="X716" s="6"/>
      <c r="Y716" s="6"/>
      <c r="Z716" s="6"/>
      <c r="AA716" s="6"/>
      <c r="AB716" s="6"/>
      <c r="AC716" s="6"/>
      <c r="AD716" s="6"/>
      <c r="AE716" s="6"/>
      <c r="AF716" s="7">
        <v>0</v>
      </c>
      <c r="AG716" s="7">
        <f t="shared" ref="AG716:AH716" si="821">IF(H716="US",1,0)</f>
        <v>1</v>
      </c>
      <c r="AH716" s="7">
        <f t="shared" si="821"/>
        <v>1</v>
      </c>
      <c r="AI716" s="7">
        <f t="shared" si="809"/>
        <v>1</v>
      </c>
      <c r="AJ716" s="7" t="str">
        <f t="shared" si="810"/>
        <v>0</v>
      </c>
      <c r="AK716" s="7" t="str">
        <f t="shared" si="811"/>
        <v>6</v>
      </c>
      <c r="AL716" s="7" t="str">
        <f t="shared" si="818"/>
        <v>1</v>
      </c>
      <c r="AM716" s="7" t="str">
        <f t="shared" si="812"/>
        <v>7</v>
      </c>
      <c r="AN716" s="7" t="str">
        <f t="shared" si="813"/>
        <v>11</v>
      </c>
      <c r="AO716" s="7" t="str">
        <f t="shared" si="814"/>
        <v>14</v>
      </c>
      <c r="AP716" s="7">
        <f t="shared" si="815"/>
        <v>32.5</v>
      </c>
      <c r="AQ716" s="7">
        <f t="shared" si="816"/>
        <v>71.5</v>
      </c>
      <c r="AR716" s="10">
        <f t="shared" si="819"/>
        <v>1</v>
      </c>
      <c r="AS716" s="10"/>
      <c r="AT716" s="152"/>
      <c r="AU716" t="s">
        <v>1813</v>
      </c>
    </row>
    <row r="717" spans="1:47" ht="15" customHeight="1">
      <c r="A717" s="18" t="s">
        <v>29</v>
      </c>
      <c r="B717" s="18" t="s">
        <v>63</v>
      </c>
      <c r="C717" s="18" t="s">
        <v>2255</v>
      </c>
      <c r="D717" s="18" t="s">
        <v>2249</v>
      </c>
      <c r="E717" s="18"/>
      <c r="F717" s="17"/>
      <c r="G717" s="23"/>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7"/>
      <c r="AG717" s="7"/>
      <c r="AH717" s="7"/>
      <c r="AI717" s="7"/>
      <c r="AJ717" s="7"/>
      <c r="AK717" s="7"/>
      <c r="AL717" s="8"/>
      <c r="AM717" s="8"/>
      <c r="AN717" s="7"/>
      <c r="AO717" s="7"/>
      <c r="AP717" s="7"/>
      <c r="AQ717" s="7"/>
      <c r="AR717" s="7"/>
      <c r="AS717" s="7"/>
      <c r="AT717" s="152"/>
      <c r="AU717" s="80" t="s">
        <v>1038</v>
      </c>
    </row>
    <row r="718" spans="1:47" ht="15" customHeight="1">
      <c r="A718" s="18" t="s">
        <v>29</v>
      </c>
      <c r="B718" s="18" t="s">
        <v>30</v>
      </c>
      <c r="C718" s="18" t="s">
        <v>630</v>
      </c>
      <c r="D718" s="18" t="s">
        <v>1879</v>
      </c>
      <c r="E718" s="18"/>
      <c r="F718" s="17">
        <v>0.65</v>
      </c>
      <c r="G718" s="23" t="s">
        <v>525</v>
      </c>
      <c r="H718" s="6" t="s">
        <v>525</v>
      </c>
      <c r="I718" s="6" t="s">
        <v>525</v>
      </c>
      <c r="J718" s="6"/>
      <c r="K718" s="6"/>
      <c r="L718" s="6"/>
      <c r="M718" s="6"/>
      <c r="N718" s="6"/>
      <c r="O718" s="6"/>
      <c r="P718" s="6"/>
      <c r="Q718" s="6"/>
      <c r="R718" s="6"/>
      <c r="S718" s="6"/>
      <c r="T718" s="6"/>
      <c r="U718" s="6"/>
      <c r="V718" s="6"/>
      <c r="W718" s="6"/>
      <c r="X718" s="6"/>
      <c r="Y718" s="6"/>
      <c r="Z718" s="6"/>
      <c r="AA718" s="6"/>
      <c r="AB718" s="6"/>
      <c r="AC718" s="6"/>
      <c r="AD718" s="6"/>
      <c r="AE718" s="6"/>
      <c r="AF718" s="7">
        <v>0</v>
      </c>
      <c r="AG718" s="7">
        <f t="shared" ref="AG718:AH718" si="822">IF(H718="US",1,0)</f>
        <v>1</v>
      </c>
      <c r="AH718" s="7">
        <f t="shared" si="822"/>
        <v>1</v>
      </c>
      <c r="AI718" s="7">
        <f>IF(G718="US",1,0)</f>
        <v>1</v>
      </c>
      <c r="AJ718" s="7" t="str">
        <f>IF(AF718=0,"0",IF(AF718=0.5,"3","6"))</f>
        <v>0</v>
      </c>
      <c r="AK718" s="7" t="str">
        <f>IF(AI718=1,"6","0")</f>
        <v>6</v>
      </c>
      <c r="AL718" s="7" t="str">
        <f>IF(AF718=0,"1",IF(AF718=0.5,"3","6"))</f>
        <v>1</v>
      </c>
      <c r="AM718" s="7" t="str">
        <f>IF(AH718=1,"7","0")</f>
        <v>7</v>
      </c>
      <c r="AN718" s="7" t="str">
        <f>IF(AI718=1,"11","0")</f>
        <v>11</v>
      </c>
      <c r="AO718" s="7" t="str">
        <f>IF(AG718=1,"14","0")</f>
        <v>14</v>
      </c>
      <c r="AP718" s="7">
        <f>(0.5*F718)*100</f>
        <v>32.5</v>
      </c>
      <c r="AQ718" s="7">
        <f>SUM(AJ718+AK718+AL718+AM718+AN718+AO718+AP718)</f>
        <v>71.5</v>
      </c>
      <c r="AR718" s="10">
        <f>IF(AQ718&lt;AQ717,AR717+1,AR717)</f>
        <v>0</v>
      </c>
      <c r="AS718" s="10"/>
      <c r="AT718" s="152"/>
      <c r="AU718" s="80" t="s">
        <v>1038</v>
      </c>
    </row>
    <row r="719" spans="1:47" ht="15" customHeight="1">
      <c r="A719" s="18" t="s">
        <v>29</v>
      </c>
      <c r="B719" s="18" t="s">
        <v>30</v>
      </c>
      <c r="C719" s="18" t="s">
        <v>630</v>
      </c>
      <c r="D719" s="18" t="s">
        <v>1953</v>
      </c>
      <c r="E719" s="18"/>
      <c r="F719" s="17"/>
      <c r="G719" s="23"/>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7"/>
      <c r="AG719" s="7"/>
      <c r="AH719" s="7"/>
      <c r="AI719" s="7"/>
      <c r="AJ719" s="7"/>
      <c r="AK719" s="7"/>
      <c r="AL719" s="7"/>
      <c r="AM719" s="7"/>
      <c r="AN719" s="7"/>
      <c r="AO719" s="7"/>
      <c r="AP719" s="7"/>
      <c r="AQ719" s="7"/>
      <c r="AR719" s="10"/>
      <c r="AS719" s="10"/>
      <c r="AT719" s="152"/>
      <c r="AU719" s="80" t="s">
        <v>1038</v>
      </c>
    </row>
    <row r="720" spans="1:47" ht="15" customHeight="1">
      <c r="A720" s="18" t="s">
        <v>29</v>
      </c>
      <c r="B720" s="18" t="s">
        <v>30</v>
      </c>
      <c r="C720" s="18" t="s">
        <v>630</v>
      </c>
      <c r="D720" s="18" t="s">
        <v>2258</v>
      </c>
      <c r="E720" s="18"/>
      <c r="F720" s="17"/>
      <c r="G720" s="23"/>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7"/>
      <c r="AG720" s="7"/>
      <c r="AH720" s="7"/>
      <c r="AI720" s="7"/>
      <c r="AJ720" s="7"/>
      <c r="AK720" s="7"/>
      <c r="AL720" s="7"/>
      <c r="AM720" s="7"/>
      <c r="AN720" s="7"/>
      <c r="AO720" s="7"/>
      <c r="AP720" s="7"/>
      <c r="AQ720" s="7"/>
      <c r="AR720" s="10"/>
      <c r="AS720" s="10"/>
      <c r="AT720" s="152"/>
      <c r="AU720" s="80" t="s">
        <v>1038</v>
      </c>
    </row>
    <row r="721" spans="1:47" ht="15" customHeight="1">
      <c r="A721" s="18" t="s">
        <v>29</v>
      </c>
      <c r="B721" s="18" t="s">
        <v>30</v>
      </c>
      <c r="C721" s="18" t="s">
        <v>630</v>
      </c>
      <c r="D721" s="18" t="s">
        <v>2259</v>
      </c>
      <c r="E721" s="18"/>
      <c r="F721" s="17"/>
      <c r="G721" s="23"/>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7"/>
      <c r="AG721" s="7"/>
      <c r="AH721" s="7"/>
      <c r="AI721" s="7"/>
      <c r="AJ721" s="7"/>
      <c r="AK721" s="7"/>
      <c r="AL721" s="7"/>
      <c r="AM721" s="7"/>
      <c r="AN721" s="7"/>
      <c r="AO721" s="7"/>
      <c r="AP721" s="7"/>
      <c r="AQ721" s="7"/>
      <c r="AR721" s="10"/>
      <c r="AS721" s="10"/>
      <c r="AT721" s="152"/>
      <c r="AU721" s="80" t="s">
        <v>1038</v>
      </c>
    </row>
    <row r="722" spans="1:47" ht="15" customHeight="1">
      <c r="A722" s="18" t="s">
        <v>29</v>
      </c>
      <c r="B722" s="18" t="s">
        <v>30</v>
      </c>
      <c r="C722" s="18" t="s">
        <v>2260</v>
      </c>
      <c r="D722" s="18" t="s">
        <v>2077</v>
      </c>
      <c r="E722" s="18"/>
      <c r="F722" s="17">
        <v>0.65</v>
      </c>
      <c r="G722" s="23" t="s">
        <v>525</v>
      </c>
      <c r="H722" s="6" t="s">
        <v>538</v>
      </c>
      <c r="I722" s="6" t="s">
        <v>538</v>
      </c>
      <c r="J722" s="6"/>
      <c r="K722" s="6"/>
      <c r="L722" s="6"/>
      <c r="M722" s="6"/>
      <c r="N722" s="6"/>
      <c r="O722" s="6"/>
      <c r="P722" s="6"/>
      <c r="Q722" s="6"/>
      <c r="R722" s="6"/>
      <c r="S722" s="6"/>
      <c r="T722" s="6"/>
      <c r="U722" s="6"/>
      <c r="V722" s="6"/>
      <c r="W722" s="6"/>
      <c r="X722" s="6"/>
      <c r="Y722" s="6"/>
      <c r="Z722" s="6"/>
      <c r="AA722" s="6"/>
      <c r="AB722" s="6"/>
      <c r="AC722" s="6"/>
      <c r="AD722" s="6"/>
      <c r="AE722" s="6"/>
      <c r="AF722" s="7">
        <v>0</v>
      </c>
      <c r="AG722" s="7">
        <f t="shared" ref="AG722:AH722" si="823">IF(H722="US",1,0)</f>
        <v>0</v>
      </c>
      <c r="AH722" s="7">
        <f t="shared" si="823"/>
        <v>0</v>
      </c>
      <c r="AI722" s="7">
        <f t="shared" ref="AI722:AI731" si="824">IF(G722="US",1,0)</f>
        <v>1</v>
      </c>
      <c r="AJ722" s="7" t="str">
        <f t="shared" ref="AJ722:AJ731" si="825">IF(AF722=0,"0",IF(AF722=0.5,"3","6"))</f>
        <v>0</v>
      </c>
      <c r="AK722" s="7" t="str">
        <f t="shared" ref="AK722:AK731" si="826">IF(AI722=1,"6","0")</f>
        <v>6</v>
      </c>
      <c r="AL722" s="7" t="str">
        <f t="shared" ref="AL722:AL731" si="827">IF(AF722=0,"1",IF(AF722=0.5,"3","6"))</f>
        <v>1</v>
      </c>
      <c r="AM722" s="7" t="str">
        <f t="shared" ref="AM722:AM731" si="828">IF(AH722=1,"7","0")</f>
        <v>0</v>
      </c>
      <c r="AN722" s="7" t="str">
        <f t="shared" ref="AN722:AN731" si="829">IF(AI722=1,"11","0")</f>
        <v>11</v>
      </c>
      <c r="AO722" s="7" t="str">
        <f t="shared" ref="AO722:AO731" si="830">IF(AG722=1,"14","0")</f>
        <v>0</v>
      </c>
      <c r="AP722" s="7">
        <f t="shared" ref="AP722:AP731" si="831">(0.5*F722)*100</f>
        <v>32.5</v>
      </c>
      <c r="AQ722" s="7">
        <f t="shared" ref="AQ722:AQ731" si="832">SUM(AJ722+AK722+AL722+AM722+AN722+AO722+AP722)</f>
        <v>50.5</v>
      </c>
      <c r="AR722" s="10">
        <f>IF(AQ722&lt;AQ721,AR721+1,AR721)</f>
        <v>0</v>
      </c>
      <c r="AS722" s="10"/>
      <c r="AT722" s="152"/>
      <c r="AU722" s="80" t="s">
        <v>1038</v>
      </c>
    </row>
    <row r="723" spans="1:47" ht="15" customHeight="1">
      <c r="A723" s="6" t="s">
        <v>29</v>
      </c>
      <c r="B723" s="6" t="s">
        <v>30</v>
      </c>
      <c r="C723" s="6" t="s">
        <v>2261</v>
      </c>
      <c r="D723" s="6" t="s">
        <v>2262</v>
      </c>
      <c r="E723" s="6"/>
      <c r="F723" s="9">
        <v>0.65</v>
      </c>
      <c r="G723" s="23" t="s">
        <v>525</v>
      </c>
      <c r="H723" s="6" t="s">
        <v>525</v>
      </c>
      <c r="I723" s="6" t="s">
        <v>525</v>
      </c>
      <c r="J723" s="6"/>
      <c r="K723" s="6"/>
      <c r="L723" s="6"/>
      <c r="M723" s="6"/>
      <c r="N723" s="6"/>
      <c r="O723" s="6"/>
      <c r="P723" s="6"/>
      <c r="Q723" s="6"/>
      <c r="R723" s="6"/>
      <c r="S723" s="6"/>
      <c r="T723" s="6"/>
      <c r="U723" s="6"/>
      <c r="V723" s="6"/>
      <c r="W723" s="6"/>
      <c r="X723" s="6"/>
      <c r="Y723" s="6"/>
      <c r="Z723" s="6"/>
      <c r="AA723" s="6"/>
      <c r="AB723" s="6"/>
      <c r="AC723" s="6"/>
      <c r="AD723" s="6"/>
      <c r="AE723" s="6"/>
      <c r="AF723" s="7">
        <v>0</v>
      </c>
      <c r="AG723" s="7">
        <f t="shared" ref="AG723:AH723" si="833">IF(H723="US",1,0)</f>
        <v>1</v>
      </c>
      <c r="AH723" s="7">
        <f t="shared" si="833"/>
        <v>1</v>
      </c>
      <c r="AI723" s="7">
        <f t="shared" si="824"/>
        <v>1</v>
      </c>
      <c r="AJ723" s="7" t="str">
        <f t="shared" si="825"/>
        <v>0</v>
      </c>
      <c r="AK723" s="7" t="str">
        <f t="shared" si="826"/>
        <v>6</v>
      </c>
      <c r="AL723" s="7" t="str">
        <f t="shared" si="827"/>
        <v>1</v>
      </c>
      <c r="AM723" s="7" t="str">
        <f t="shared" si="828"/>
        <v>7</v>
      </c>
      <c r="AN723" s="7" t="str">
        <f t="shared" si="829"/>
        <v>11</v>
      </c>
      <c r="AO723" s="7" t="str">
        <f t="shared" si="830"/>
        <v>14</v>
      </c>
      <c r="AP723" s="7">
        <f t="shared" si="831"/>
        <v>32.5</v>
      </c>
      <c r="AQ723" s="7">
        <f t="shared" si="832"/>
        <v>71.5</v>
      </c>
      <c r="AR723" s="10">
        <f>IF(AQ723&lt;AQ719,AR719+1,AR719)</f>
        <v>0</v>
      </c>
      <c r="AS723" s="10"/>
      <c r="AT723" s="152"/>
      <c r="AU723" t="s">
        <v>1812</v>
      </c>
    </row>
    <row r="724" spans="1:47" ht="15" customHeight="1">
      <c r="A724" s="6" t="s">
        <v>29</v>
      </c>
      <c r="B724" s="6" t="s">
        <v>30</v>
      </c>
      <c r="C724" s="6" t="s">
        <v>2261</v>
      </c>
      <c r="D724" s="6" t="s">
        <v>2262</v>
      </c>
      <c r="E724" s="6"/>
      <c r="F724" s="9">
        <v>0.65</v>
      </c>
      <c r="G724" s="23" t="s">
        <v>525</v>
      </c>
      <c r="H724" s="6" t="s">
        <v>525</v>
      </c>
      <c r="I724" s="6" t="s">
        <v>538</v>
      </c>
      <c r="J724" s="6"/>
      <c r="K724" s="6"/>
      <c r="L724" s="6"/>
      <c r="M724" s="6"/>
      <c r="N724" s="6"/>
      <c r="O724" s="6"/>
      <c r="P724" s="6"/>
      <c r="Q724" s="6"/>
      <c r="R724" s="6"/>
      <c r="S724" s="6"/>
      <c r="T724" s="6"/>
      <c r="U724" s="6"/>
      <c r="V724" s="6"/>
      <c r="W724" s="6"/>
      <c r="X724" s="6"/>
      <c r="Y724" s="6"/>
      <c r="Z724" s="6"/>
      <c r="AA724" s="6"/>
      <c r="AB724" s="6"/>
      <c r="AC724" s="6"/>
      <c r="AD724" s="6"/>
      <c r="AE724" s="6"/>
      <c r="AF724" s="7">
        <v>0</v>
      </c>
      <c r="AG724" s="7">
        <f t="shared" ref="AG724:AH724" si="834">IF(H724="US",1,0)</f>
        <v>1</v>
      </c>
      <c r="AH724" s="7">
        <f t="shared" si="834"/>
        <v>0</v>
      </c>
      <c r="AI724" s="7">
        <f t="shared" si="824"/>
        <v>1</v>
      </c>
      <c r="AJ724" s="7" t="str">
        <f t="shared" si="825"/>
        <v>0</v>
      </c>
      <c r="AK724" s="7" t="str">
        <f t="shared" si="826"/>
        <v>6</v>
      </c>
      <c r="AL724" s="7" t="str">
        <f t="shared" si="827"/>
        <v>1</v>
      </c>
      <c r="AM724" s="7" t="str">
        <f t="shared" si="828"/>
        <v>0</v>
      </c>
      <c r="AN724" s="7" t="str">
        <f t="shared" si="829"/>
        <v>11</v>
      </c>
      <c r="AO724" s="7" t="str">
        <f t="shared" si="830"/>
        <v>14</v>
      </c>
      <c r="AP724" s="7">
        <f t="shared" si="831"/>
        <v>32.5</v>
      </c>
      <c r="AQ724" s="7">
        <f t="shared" si="832"/>
        <v>64.5</v>
      </c>
      <c r="AR724" s="10">
        <f t="shared" ref="AR724:AR731" si="835">IF(AQ724&lt;AQ723,AR723+1,AR723)</f>
        <v>1</v>
      </c>
      <c r="AS724" s="10"/>
      <c r="AT724" s="152"/>
      <c r="AU724" t="s">
        <v>1812</v>
      </c>
    </row>
    <row r="725" spans="1:47" ht="15" customHeight="1">
      <c r="A725" s="6" t="s">
        <v>29</v>
      </c>
      <c r="B725" s="6" t="s">
        <v>30</v>
      </c>
      <c r="C725" s="6" t="s">
        <v>2263</v>
      </c>
      <c r="D725" s="6" t="s">
        <v>2264</v>
      </c>
      <c r="E725" s="6"/>
      <c r="F725" s="9">
        <v>0.2</v>
      </c>
      <c r="G725" s="23" t="s">
        <v>512</v>
      </c>
      <c r="H725" s="6" t="s">
        <v>538</v>
      </c>
      <c r="I725" s="6" t="s">
        <v>525</v>
      </c>
      <c r="J725" s="6"/>
      <c r="K725" s="6"/>
      <c r="L725" s="6"/>
      <c r="M725" s="6"/>
      <c r="N725" s="6"/>
      <c r="O725" s="6"/>
      <c r="P725" s="6"/>
      <c r="Q725" s="6"/>
      <c r="R725" s="6"/>
      <c r="S725" s="6"/>
      <c r="T725" s="6"/>
      <c r="U725" s="6"/>
      <c r="V725" s="6"/>
      <c r="W725" s="6"/>
      <c r="X725" s="6"/>
      <c r="Y725" s="6"/>
      <c r="Z725" s="6"/>
      <c r="AA725" s="6"/>
      <c r="AB725" s="6"/>
      <c r="AC725" s="6"/>
      <c r="AD725" s="6"/>
      <c r="AE725" s="6"/>
      <c r="AF725" s="7">
        <v>0</v>
      </c>
      <c r="AG725" s="7">
        <f t="shared" ref="AG725:AH725" si="836">IF(H725="US",1,0)</f>
        <v>0</v>
      </c>
      <c r="AH725" s="7">
        <f t="shared" si="836"/>
        <v>1</v>
      </c>
      <c r="AI725" s="7">
        <f t="shared" si="824"/>
        <v>0</v>
      </c>
      <c r="AJ725" s="7" t="str">
        <f t="shared" si="825"/>
        <v>0</v>
      </c>
      <c r="AK725" s="7" t="str">
        <f t="shared" si="826"/>
        <v>0</v>
      </c>
      <c r="AL725" s="7" t="str">
        <f t="shared" si="827"/>
        <v>1</v>
      </c>
      <c r="AM725" s="7" t="str">
        <f t="shared" si="828"/>
        <v>7</v>
      </c>
      <c r="AN725" s="7" t="str">
        <f t="shared" si="829"/>
        <v>0</v>
      </c>
      <c r="AO725" s="7" t="str">
        <f t="shared" si="830"/>
        <v>0</v>
      </c>
      <c r="AP725" s="7">
        <f t="shared" si="831"/>
        <v>10</v>
      </c>
      <c r="AQ725" s="7">
        <f t="shared" si="832"/>
        <v>18</v>
      </c>
      <c r="AR725" s="10">
        <f t="shared" si="835"/>
        <v>2</v>
      </c>
      <c r="AS725" s="10"/>
      <c r="AT725" s="152"/>
      <c r="AU725" t="s">
        <v>1812</v>
      </c>
    </row>
    <row r="726" spans="1:47" ht="15" customHeight="1">
      <c r="A726" s="6" t="s">
        <v>29</v>
      </c>
      <c r="B726" s="6" t="s">
        <v>30</v>
      </c>
      <c r="C726" s="6" t="s">
        <v>2263</v>
      </c>
      <c r="D726" s="6" t="s">
        <v>2264</v>
      </c>
      <c r="E726" s="6"/>
      <c r="F726" s="9">
        <v>0.2</v>
      </c>
      <c r="G726" s="23" t="s">
        <v>512</v>
      </c>
      <c r="H726" s="6" t="s">
        <v>538</v>
      </c>
      <c r="I726" s="6" t="s">
        <v>657</v>
      </c>
      <c r="J726" s="6"/>
      <c r="K726" s="6"/>
      <c r="L726" s="6"/>
      <c r="M726" s="6"/>
      <c r="N726" s="6"/>
      <c r="O726" s="6"/>
      <c r="P726" s="6"/>
      <c r="Q726" s="6"/>
      <c r="R726" s="6"/>
      <c r="S726" s="6"/>
      <c r="T726" s="6"/>
      <c r="U726" s="6"/>
      <c r="V726" s="6"/>
      <c r="W726" s="6"/>
      <c r="X726" s="6"/>
      <c r="Y726" s="6"/>
      <c r="Z726" s="6"/>
      <c r="AA726" s="6"/>
      <c r="AB726" s="6"/>
      <c r="AC726" s="6"/>
      <c r="AD726" s="6"/>
      <c r="AE726" s="6"/>
      <c r="AF726" s="7">
        <v>0</v>
      </c>
      <c r="AG726" s="7">
        <f t="shared" ref="AG726:AH726" si="837">IF(H726="US",1,0)</f>
        <v>0</v>
      </c>
      <c r="AH726" s="7">
        <f t="shared" si="837"/>
        <v>0</v>
      </c>
      <c r="AI726" s="7">
        <f t="shared" si="824"/>
        <v>0</v>
      </c>
      <c r="AJ726" s="7" t="str">
        <f t="shared" si="825"/>
        <v>0</v>
      </c>
      <c r="AK726" s="7" t="str">
        <f t="shared" si="826"/>
        <v>0</v>
      </c>
      <c r="AL726" s="7" t="str">
        <f t="shared" si="827"/>
        <v>1</v>
      </c>
      <c r="AM726" s="7" t="str">
        <f t="shared" si="828"/>
        <v>0</v>
      </c>
      <c r="AN726" s="7" t="str">
        <f t="shared" si="829"/>
        <v>0</v>
      </c>
      <c r="AO726" s="7" t="str">
        <f t="shared" si="830"/>
        <v>0</v>
      </c>
      <c r="AP726" s="7">
        <f t="shared" si="831"/>
        <v>10</v>
      </c>
      <c r="AQ726" s="7">
        <f t="shared" si="832"/>
        <v>11</v>
      </c>
      <c r="AR726" s="10">
        <f t="shared" si="835"/>
        <v>3</v>
      </c>
      <c r="AS726" s="10"/>
      <c r="AT726" s="152"/>
      <c r="AU726" t="s">
        <v>1812</v>
      </c>
    </row>
    <row r="727" spans="1:47" ht="15" customHeight="1">
      <c r="A727" s="6" t="s">
        <v>29</v>
      </c>
      <c r="B727" s="6" t="s">
        <v>30</v>
      </c>
      <c r="C727" s="6" t="s">
        <v>2263</v>
      </c>
      <c r="D727" s="6" t="s">
        <v>2265</v>
      </c>
      <c r="E727" s="6"/>
      <c r="F727" s="9">
        <v>0.7</v>
      </c>
      <c r="G727" s="23" t="s">
        <v>583</v>
      </c>
      <c r="H727" s="6" t="s">
        <v>525</v>
      </c>
      <c r="I727" s="6" t="s">
        <v>525</v>
      </c>
      <c r="J727" s="6"/>
      <c r="K727" s="6"/>
      <c r="L727" s="6"/>
      <c r="M727" s="6"/>
      <c r="N727" s="6"/>
      <c r="O727" s="6"/>
      <c r="P727" s="6"/>
      <c r="Q727" s="6"/>
      <c r="R727" s="6"/>
      <c r="S727" s="6"/>
      <c r="T727" s="6"/>
      <c r="U727" s="6"/>
      <c r="V727" s="6"/>
      <c r="W727" s="6"/>
      <c r="X727" s="6"/>
      <c r="Y727" s="6"/>
      <c r="Z727" s="6"/>
      <c r="AA727" s="6"/>
      <c r="AB727" s="6"/>
      <c r="AC727" s="6"/>
      <c r="AD727" s="6"/>
      <c r="AE727" s="6"/>
      <c r="AF727" s="7">
        <v>0</v>
      </c>
      <c r="AG727" s="7">
        <f t="shared" ref="AG727:AH727" si="838">IF(H727="US",1,0)</f>
        <v>1</v>
      </c>
      <c r="AH727" s="7">
        <f t="shared" si="838"/>
        <v>1</v>
      </c>
      <c r="AI727" s="7">
        <f t="shared" si="824"/>
        <v>0</v>
      </c>
      <c r="AJ727" s="7" t="str">
        <f t="shared" si="825"/>
        <v>0</v>
      </c>
      <c r="AK727" s="7" t="str">
        <f t="shared" si="826"/>
        <v>0</v>
      </c>
      <c r="AL727" s="7" t="str">
        <f t="shared" si="827"/>
        <v>1</v>
      </c>
      <c r="AM727" s="7" t="str">
        <f t="shared" si="828"/>
        <v>7</v>
      </c>
      <c r="AN727" s="7" t="str">
        <f t="shared" si="829"/>
        <v>0</v>
      </c>
      <c r="AO727" s="7" t="str">
        <f t="shared" si="830"/>
        <v>14</v>
      </c>
      <c r="AP727" s="7">
        <f t="shared" si="831"/>
        <v>35</v>
      </c>
      <c r="AQ727" s="7">
        <f t="shared" si="832"/>
        <v>57</v>
      </c>
      <c r="AR727" s="10">
        <f t="shared" si="835"/>
        <v>3</v>
      </c>
      <c r="AS727" s="10"/>
      <c r="AT727" s="152"/>
      <c r="AU727" t="s">
        <v>1812</v>
      </c>
    </row>
    <row r="728" spans="1:47" ht="15" customHeight="1">
      <c r="A728" s="6" t="s">
        <v>29</v>
      </c>
      <c r="B728" s="6" t="s">
        <v>30</v>
      </c>
      <c r="C728" s="6" t="s">
        <v>2263</v>
      </c>
      <c r="D728" s="6" t="s">
        <v>2266</v>
      </c>
      <c r="E728" s="6"/>
      <c r="F728" s="9">
        <v>0.55000000000000004</v>
      </c>
      <c r="G728" s="23" t="s">
        <v>525</v>
      </c>
      <c r="H728" s="6" t="s">
        <v>525</v>
      </c>
      <c r="I728" s="6" t="s">
        <v>657</v>
      </c>
      <c r="J728" s="6"/>
      <c r="K728" s="6"/>
      <c r="L728" s="6"/>
      <c r="M728" s="6"/>
      <c r="N728" s="6"/>
      <c r="O728" s="6"/>
      <c r="P728" s="6"/>
      <c r="Q728" s="6"/>
      <c r="R728" s="6"/>
      <c r="S728" s="6"/>
      <c r="T728" s="6"/>
      <c r="U728" s="6"/>
      <c r="V728" s="6"/>
      <c r="W728" s="6"/>
      <c r="X728" s="6"/>
      <c r="Y728" s="6"/>
      <c r="Z728" s="6"/>
      <c r="AA728" s="6"/>
      <c r="AB728" s="6"/>
      <c r="AC728" s="6"/>
      <c r="AD728" s="6"/>
      <c r="AE728" s="6"/>
      <c r="AF728" s="7">
        <v>0</v>
      </c>
      <c r="AG728" s="7">
        <f t="shared" ref="AG728:AH728" si="839">IF(H728="US",1,0)</f>
        <v>1</v>
      </c>
      <c r="AH728" s="7">
        <f t="shared" si="839"/>
        <v>0</v>
      </c>
      <c r="AI728" s="7">
        <f t="shared" si="824"/>
        <v>1</v>
      </c>
      <c r="AJ728" s="7" t="str">
        <f t="shared" si="825"/>
        <v>0</v>
      </c>
      <c r="AK728" s="7" t="str">
        <f t="shared" si="826"/>
        <v>6</v>
      </c>
      <c r="AL728" s="7" t="str">
        <f t="shared" si="827"/>
        <v>1</v>
      </c>
      <c r="AM728" s="7" t="str">
        <f t="shared" si="828"/>
        <v>0</v>
      </c>
      <c r="AN728" s="7" t="str">
        <f t="shared" si="829"/>
        <v>11</v>
      </c>
      <c r="AO728" s="7" t="str">
        <f t="shared" si="830"/>
        <v>14</v>
      </c>
      <c r="AP728" s="7">
        <f t="shared" si="831"/>
        <v>27.500000000000004</v>
      </c>
      <c r="AQ728" s="7">
        <f t="shared" si="832"/>
        <v>59.5</v>
      </c>
      <c r="AR728" s="10">
        <f t="shared" si="835"/>
        <v>3</v>
      </c>
      <c r="AS728" s="10"/>
      <c r="AT728" s="152"/>
      <c r="AU728" t="s">
        <v>1812</v>
      </c>
    </row>
    <row r="729" spans="1:47" ht="15" customHeight="1">
      <c r="A729" s="6" t="s">
        <v>29</v>
      </c>
      <c r="B729" s="6" t="s">
        <v>30</v>
      </c>
      <c r="C729" s="6" t="s">
        <v>2263</v>
      </c>
      <c r="D729" s="6" t="s">
        <v>2267</v>
      </c>
      <c r="E729" s="6"/>
      <c r="F729" s="9">
        <v>0.55000000000000004</v>
      </c>
      <c r="G729" s="23" t="s">
        <v>583</v>
      </c>
      <c r="H729" s="6" t="s">
        <v>525</v>
      </c>
      <c r="I729" s="6" t="s">
        <v>444</v>
      </c>
      <c r="J729" s="6"/>
      <c r="K729" s="6"/>
      <c r="L729" s="6"/>
      <c r="M729" s="6"/>
      <c r="N729" s="6"/>
      <c r="O729" s="6"/>
      <c r="P729" s="6"/>
      <c r="Q729" s="6"/>
      <c r="R729" s="6"/>
      <c r="S729" s="6"/>
      <c r="T729" s="6"/>
      <c r="U729" s="6"/>
      <c r="V729" s="6"/>
      <c r="W729" s="6"/>
      <c r="X729" s="6"/>
      <c r="Y729" s="6"/>
      <c r="Z729" s="6"/>
      <c r="AA729" s="6"/>
      <c r="AB729" s="6"/>
      <c r="AC729" s="6"/>
      <c r="AD729" s="6"/>
      <c r="AE729" s="6"/>
      <c r="AF729" s="7">
        <v>0</v>
      </c>
      <c r="AG729" s="7">
        <f t="shared" ref="AG729:AH729" si="840">IF(H729="US",1,0)</f>
        <v>1</v>
      </c>
      <c r="AH729" s="7">
        <f t="shared" si="840"/>
        <v>0</v>
      </c>
      <c r="AI729" s="7">
        <f t="shared" si="824"/>
        <v>0</v>
      </c>
      <c r="AJ729" s="7" t="str">
        <f t="shared" si="825"/>
        <v>0</v>
      </c>
      <c r="AK729" s="7" t="str">
        <f t="shared" si="826"/>
        <v>0</v>
      </c>
      <c r="AL729" s="7" t="str">
        <f t="shared" si="827"/>
        <v>1</v>
      </c>
      <c r="AM729" s="7" t="str">
        <f t="shared" si="828"/>
        <v>0</v>
      </c>
      <c r="AN729" s="7" t="str">
        <f t="shared" si="829"/>
        <v>0</v>
      </c>
      <c r="AO729" s="7" t="str">
        <f t="shared" si="830"/>
        <v>14</v>
      </c>
      <c r="AP729" s="7">
        <f t="shared" si="831"/>
        <v>27.500000000000004</v>
      </c>
      <c r="AQ729" s="7">
        <f t="shared" si="832"/>
        <v>42.5</v>
      </c>
      <c r="AR729" s="10">
        <f t="shared" si="835"/>
        <v>4</v>
      </c>
      <c r="AS729" s="10"/>
      <c r="AT729" s="152"/>
      <c r="AU729" t="s">
        <v>1812</v>
      </c>
    </row>
    <row r="730" spans="1:47" ht="15" customHeight="1">
      <c r="A730" s="6" t="s">
        <v>29</v>
      </c>
      <c r="B730" s="6" t="s">
        <v>30</v>
      </c>
      <c r="C730" s="6" t="s">
        <v>2263</v>
      </c>
      <c r="D730" s="6" t="s">
        <v>2268</v>
      </c>
      <c r="E730" s="6"/>
      <c r="F730" s="9">
        <v>0.55000000000000004</v>
      </c>
      <c r="G730" s="23" t="s">
        <v>538</v>
      </c>
      <c r="H730" s="6" t="s">
        <v>538</v>
      </c>
      <c r="I730" s="6" t="s">
        <v>538</v>
      </c>
      <c r="J730" s="6"/>
      <c r="K730" s="6"/>
      <c r="L730" s="6"/>
      <c r="M730" s="6"/>
      <c r="N730" s="6"/>
      <c r="O730" s="6"/>
      <c r="P730" s="6"/>
      <c r="Q730" s="6"/>
      <c r="R730" s="6"/>
      <c r="S730" s="6"/>
      <c r="T730" s="6"/>
      <c r="U730" s="6"/>
      <c r="V730" s="6"/>
      <c r="W730" s="6"/>
      <c r="X730" s="6"/>
      <c r="Y730" s="6"/>
      <c r="Z730" s="6"/>
      <c r="AA730" s="6"/>
      <c r="AB730" s="6"/>
      <c r="AC730" s="6"/>
      <c r="AD730" s="6"/>
      <c r="AE730" s="6"/>
      <c r="AF730" s="7">
        <v>0</v>
      </c>
      <c r="AG730" s="7">
        <f t="shared" ref="AG730:AH730" si="841">IF(H730="US",1,0)</f>
        <v>0</v>
      </c>
      <c r="AH730" s="7">
        <f t="shared" si="841"/>
        <v>0</v>
      </c>
      <c r="AI730" s="7">
        <f t="shared" si="824"/>
        <v>0</v>
      </c>
      <c r="AJ730" s="7" t="str">
        <f t="shared" si="825"/>
        <v>0</v>
      </c>
      <c r="AK730" s="7" t="str">
        <f t="shared" si="826"/>
        <v>0</v>
      </c>
      <c r="AL730" s="7" t="str">
        <f t="shared" si="827"/>
        <v>1</v>
      </c>
      <c r="AM730" s="7" t="str">
        <f t="shared" si="828"/>
        <v>0</v>
      </c>
      <c r="AN730" s="7" t="str">
        <f t="shared" si="829"/>
        <v>0</v>
      </c>
      <c r="AO730" s="7" t="str">
        <f t="shared" si="830"/>
        <v>0</v>
      </c>
      <c r="AP730" s="7">
        <f t="shared" si="831"/>
        <v>27.500000000000004</v>
      </c>
      <c r="AQ730" s="7">
        <f t="shared" si="832"/>
        <v>28.500000000000004</v>
      </c>
      <c r="AR730" s="10">
        <f t="shared" si="835"/>
        <v>5</v>
      </c>
      <c r="AS730" s="10"/>
      <c r="AT730" s="152"/>
      <c r="AU730" t="s">
        <v>1812</v>
      </c>
    </row>
    <row r="731" spans="1:47" ht="15" customHeight="1">
      <c r="A731" s="6" t="s">
        <v>29</v>
      </c>
      <c r="B731" s="6" t="s">
        <v>30</v>
      </c>
      <c r="C731" s="6" t="s">
        <v>2263</v>
      </c>
      <c r="D731" s="6" t="s">
        <v>2269</v>
      </c>
      <c r="E731" s="6"/>
      <c r="F731" s="9">
        <v>0.2</v>
      </c>
      <c r="G731" s="23" t="s">
        <v>512</v>
      </c>
      <c r="H731" s="6" t="s">
        <v>538</v>
      </c>
      <c r="I731" s="6" t="s">
        <v>525</v>
      </c>
      <c r="J731" s="6"/>
      <c r="K731" s="6"/>
      <c r="L731" s="6"/>
      <c r="M731" s="6"/>
      <c r="N731" s="6"/>
      <c r="O731" s="6"/>
      <c r="P731" s="6"/>
      <c r="Q731" s="6"/>
      <c r="R731" s="6"/>
      <c r="S731" s="6"/>
      <c r="T731" s="6"/>
      <c r="U731" s="6"/>
      <c r="V731" s="6"/>
      <c r="W731" s="6"/>
      <c r="X731" s="6"/>
      <c r="Y731" s="6"/>
      <c r="Z731" s="6"/>
      <c r="AA731" s="6"/>
      <c r="AB731" s="6"/>
      <c r="AC731" s="6"/>
      <c r="AD731" s="6"/>
      <c r="AE731" s="6"/>
      <c r="AF731" s="7">
        <v>0</v>
      </c>
      <c r="AG731" s="7">
        <f t="shared" ref="AG731:AH731" si="842">IF(H731="US",1,0)</f>
        <v>0</v>
      </c>
      <c r="AH731" s="7">
        <f t="shared" si="842"/>
        <v>1</v>
      </c>
      <c r="AI731" s="7">
        <f t="shared" si="824"/>
        <v>0</v>
      </c>
      <c r="AJ731" s="7" t="str">
        <f t="shared" si="825"/>
        <v>0</v>
      </c>
      <c r="AK731" s="7" t="str">
        <f t="shared" si="826"/>
        <v>0</v>
      </c>
      <c r="AL731" s="7" t="str">
        <f t="shared" si="827"/>
        <v>1</v>
      </c>
      <c r="AM731" s="7" t="str">
        <f t="shared" si="828"/>
        <v>7</v>
      </c>
      <c r="AN731" s="7" t="str">
        <f t="shared" si="829"/>
        <v>0</v>
      </c>
      <c r="AO731" s="7" t="str">
        <f t="shared" si="830"/>
        <v>0</v>
      </c>
      <c r="AP731" s="7">
        <f t="shared" si="831"/>
        <v>10</v>
      </c>
      <c r="AQ731" s="7">
        <f t="shared" si="832"/>
        <v>18</v>
      </c>
      <c r="AR731" s="10">
        <f t="shared" si="835"/>
        <v>6</v>
      </c>
      <c r="AS731" s="10"/>
      <c r="AT731" s="152"/>
      <c r="AU731" t="s">
        <v>1812</v>
      </c>
    </row>
    <row r="732" spans="1:47" ht="15" customHeight="1">
      <c r="A732" s="18" t="s">
        <v>29</v>
      </c>
      <c r="B732" s="18" t="s">
        <v>30</v>
      </c>
      <c r="C732" s="18" t="s">
        <v>2270</v>
      </c>
      <c r="D732" s="18" t="s">
        <v>1879</v>
      </c>
      <c r="E732" s="18"/>
      <c r="F732" s="17"/>
      <c r="G732" s="23"/>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7"/>
      <c r="AG732" s="7"/>
      <c r="AH732" s="7"/>
      <c r="AI732" s="7"/>
      <c r="AJ732" s="7"/>
      <c r="AK732" s="7"/>
      <c r="AL732" s="8"/>
      <c r="AM732" s="8"/>
      <c r="AN732" s="7"/>
      <c r="AO732" s="7"/>
      <c r="AP732" s="7"/>
      <c r="AQ732" s="7"/>
      <c r="AR732" s="7"/>
      <c r="AS732" s="7"/>
      <c r="AT732" s="152"/>
      <c r="AU732" s="80" t="s">
        <v>1038</v>
      </c>
    </row>
    <row r="733" spans="1:47" ht="15" customHeight="1">
      <c r="A733" s="18" t="s">
        <v>29</v>
      </c>
      <c r="B733" s="18" t="s">
        <v>30</v>
      </c>
      <c r="C733" s="18" t="s">
        <v>2270</v>
      </c>
      <c r="D733" s="18" t="s">
        <v>2258</v>
      </c>
      <c r="E733" s="18"/>
      <c r="F733" s="17"/>
      <c r="G733" s="23"/>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7"/>
      <c r="AG733" s="7"/>
      <c r="AH733" s="7"/>
      <c r="AI733" s="7"/>
      <c r="AJ733" s="7"/>
      <c r="AK733" s="7"/>
      <c r="AL733" s="8"/>
      <c r="AM733" s="8"/>
      <c r="AN733" s="7"/>
      <c r="AO733" s="7"/>
      <c r="AP733" s="7"/>
      <c r="AQ733" s="7"/>
      <c r="AR733" s="7"/>
      <c r="AS733" s="7"/>
      <c r="AT733" s="152"/>
      <c r="AU733" s="80" t="s">
        <v>1038</v>
      </c>
    </row>
    <row r="734" spans="1:47" ht="15" customHeight="1">
      <c r="A734" s="18" t="s">
        <v>29</v>
      </c>
      <c r="B734" s="18" t="s">
        <v>30</v>
      </c>
      <c r="C734" s="18" t="s">
        <v>2270</v>
      </c>
      <c r="D734" s="18" t="s">
        <v>1953</v>
      </c>
      <c r="E734" s="18"/>
      <c r="F734" s="17"/>
      <c r="G734" s="23"/>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7"/>
      <c r="AG734" s="7"/>
      <c r="AH734" s="7"/>
      <c r="AI734" s="7"/>
      <c r="AJ734" s="7"/>
      <c r="AK734" s="7"/>
      <c r="AL734" s="8"/>
      <c r="AM734" s="8"/>
      <c r="AN734" s="7"/>
      <c r="AO734" s="7"/>
      <c r="AP734" s="7"/>
      <c r="AQ734" s="7"/>
      <c r="AR734" s="7"/>
      <c r="AS734" s="7"/>
      <c r="AT734" s="152"/>
      <c r="AU734" s="80" t="s">
        <v>1038</v>
      </c>
    </row>
    <row r="735" spans="1:47" ht="15" customHeight="1">
      <c r="A735" s="18" t="s">
        <v>29</v>
      </c>
      <c r="B735" s="18" t="s">
        <v>30</v>
      </c>
      <c r="C735" s="18" t="s">
        <v>2270</v>
      </c>
      <c r="D735" s="18" t="s">
        <v>1871</v>
      </c>
      <c r="E735" s="18"/>
      <c r="F735" s="17"/>
      <c r="G735" s="23"/>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7"/>
      <c r="AG735" s="7"/>
      <c r="AH735" s="7"/>
      <c r="AI735" s="7"/>
      <c r="AJ735" s="7"/>
      <c r="AK735" s="7"/>
      <c r="AL735" s="8"/>
      <c r="AM735" s="8"/>
      <c r="AN735" s="7"/>
      <c r="AO735" s="7"/>
      <c r="AP735" s="7"/>
      <c r="AQ735" s="7"/>
      <c r="AR735" s="7"/>
      <c r="AS735" s="7"/>
      <c r="AT735" s="152"/>
      <c r="AU735" s="80" t="s">
        <v>1038</v>
      </c>
    </row>
    <row r="736" spans="1:47" ht="15" customHeight="1">
      <c r="A736" s="18" t="s">
        <v>29</v>
      </c>
      <c r="B736" s="18" t="s">
        <v>30</v>
      </c>
      <c r="C736" s="18" t="s">
        <v>2271</v>
      </c>
      <c r="D736" s="18" t="s">
        <v>1879</v>
      </c>
      <c r="E736" s="18"/>
      <c r="F736" s="17"/>
      <c r="G736" s="23"/>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7"/>
      <c r="AG736" s="7"/>
      <c r="AH736" s="7"/>
      <c r="AI736" s="7"/>
      <c r="AJ736" s="7"/>
      <c r="AK736" s="7"/>
      <c r="AL736" s="8"/>
      <c r="AM736" s="8"/>
      <c r="AN736" s="7"/>
      <c r="AO736" s="7"/>
      <c r="AP736" s="7"/>
      <c r="AQ736" s="7"/>
      <c r="AR736" s="7"/>
      <c r="AS736" s="7"/>
      <c r="AT736" s="152"/>
      <c r="AU736" s="80" t="s">
        <v>1038</v>
      </c>
    </row>
    <row r="737" spans="1:47" ht="15" customHeight="1">
      <c r="A737" s="18" t="s">
        <v>29</v>
      </c>
      <c r="B737" s="18" t="s">
        <v>30</v>
      </c>
      <c r="C737" s="18" t="s">
        <v>2271</v>
      </c>
      <c r="D737" s="18" t="s">
        <v>2258</v>
      </c>
      <c r="E737" s="18"/>
      <c r="F737" s="17"/>
      <c r="G737" s="23"/>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7"/>
      <c r="AG737" s="7"/>
      <c r="AH737" s="7"/>
      <c r="AI737" s="7"/>
      <c r="AJ737" s="7"/>
      <c r="AK737" s="7"/>
      <c r="AL737" s="8"/>
      <c r="AM737" s="8"/>
      <c r="AN737" s="7"/>
      <c r="AO737" s="7"/>
      <c r="AP737" s="7"/>
      <c r="AQ737" s="7"/>
      <c r="AR737" s="7"/>
      <c r="AS737" s="7"/>
      <c r="AT737" s="152"/>
      <c r="AU737" s="80" t="s">
        <v>1038</v>
      </c>
    </row>
    <row r="738" spans="1:47" ht="15" customHeight="1">
      <c r="A738" s="18" t="s">
        <v>29</v>
      </c>
      <c r="B738" s="18" t="s">
        <v>30</v>
      </c>
      <c r="C738" s="18" t="s">
        <v>2271</v>
      </c>
      <c r="D738" s="18" t="s">
        <v>2259</v>
      </c>
      <c r="E738" s="18"/>
      <c r="F738" s="17"/>
      <c r="G738" s="23"/>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7"/>
      <c r="AG738" s="7"/>
      <c r="AH738" s="7"/>
      <c r="AI738" s="7"/>
      <c r="AJ738" s="7"/>
      <c r="AK738" s="7"/>
      <c r="AL738" s="8"/>
      <c r="AM738" s="8"/>
      <c r="AN738" s="7"/>
      <c r="AO738" s="7"/>
      <c r="AP738" s="7"/>
      <c r="AQ738" s="7"/>
      <c r="AR738" s="7"/>
      <c r="AS738" s="7"/>
      <c r="AT738" s="152"/>
      <c r="AU738" s="80" t="s">
        <v>1038</v>
      </c>
    </row>
    <row r="739" spans="1:47" ht="15" customHeight="1">
      <c r="A739" s="18" t="s">
        <v>29</v>
      </c>
      <c r="B739" s="18" t="s">
        <v>30</v>
      </c>
      <c r="C739" s="18" t="s">
        <v>2271</v>
      </c>
      <c r="D739" s="18" t="s">
        <v>1953</v>
      </c>
      <c r="E739" s="18"/>
      <c r="F739" s="17"/>
      <c r="G739" s="23"/>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7"/>
      <c r="AG739" s="7"/>
      <c r="AH739" s="7"/>
      <c r="AI739" s="7"/>
      <c r="AJ739" s="7"/>
      <c r="AK739" s="7"/>
      <c r="AL739" s="8"/>
      <c r="AM739" s="8"/>
      <c r="AN739" s="7"/>
      <c r="AO739" s="7"/>
      <c r="AP739" s="7"/>
      <c r="AQ739" s="7"/>
      <c r="AR739" s="7"/>
      <c r="AS739" s="7"/>
      <c r="AT739" s="152"/>
      <c r="AU739" s="80" t="s">
        <v>1038</v>
      </c>
    </row>
    <row r="740" spans="1:47" ht="15" customHeight="1">
      <c r="A740" s="18" t="s">
        <v>29</v>
      </c>
      <c r="B740" s="18" t="s">
        <v>30</v>
      </c>
      <c r="C740" s="18" t="s">
        <v>2271</v>
      </c>
      <c r="D740" s="18" t="s">
        <v>2272</v>
      </c>
      <c r="E740" s="18"/>
      <c r="F740" s="17"/>
      <c r="G740" s="23"/>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7"/>
      <c r="AG740" s="7"/>
      <c r="AH740" s="7"/>
      <c r="AI740" s="7"/>
      <c r="AJ740" s="7"/>
      <c r="AK740" s="7"/>
      <c r="AL740" s="8"/>
      <c r="AM740" s="8"/>
      <c r="AN740" s="7"/>
      <c r="AO740" s="7"/>
      <c r="AP740" s="7"/>
      <c r="AQ740" s="7"/>
      <c r="AR740" s="7"/>
      <c r="AS740" s="7"/>
      <c r="AT740" s="152"/>
      <c r="AU740" s="80" t="s">
        <v>1038</v>
      </c>
    </row>
    <row r="741" spans="1:47" ht="15" customHeight="1">
      <c r="A741" s="18" t="s">
        <v>29</v>
      </c>
      <c r="B741" s="18" t="s">
        <v>30</v>
      </c>
      <c r="C741" s="18" t="s">
        <v>2273</v>
      </c>
      <c r="D741" s="18" t="s">
        <v>1879</v>
      </c>
      <c r="E741" s="18"/>
      <c r="F741" s="17"/>
      <c r="G741" s="23"/>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7"/>
      <c r="AG741" s="7"/>
      <c r="AH741" s="7"/>
      <c r="AI741" s="7"/>
      <c r="AJ741" s="7"/>
      <c r="AK741" s="7"/>
      <c r="AL741" s="8"/>
      <c r="AM741" s="8"/>
      <c r="AN741" s="7"/>
      <c r="AO741" s="7"/>
      <c r="AP741" s="7"/>
      <c r="AQ741" s="7"/>
      <c r="AR741" s="7"/>
      <c r="AS741" s="7"/>
      <c r="AT741" s="152"/>
      <c r="AU741" s="80" t="s">
        <v>1038</v>
      </c>
    </row>
    <row r="742" spans="1:47" ht="15" customHeight="1">
      <c r="A742" s="18" t="s">
        <v>29</v>
      </c>
      <c r="B742" s="18" t="s">
        <v>30</v>
      </c>
      <c r="C742" s="18" t="s">
        <v>2273</v>
      </c>
      <c r="D742" s="18" t="s">
        <v>1953</v>
      </c>
      <c r="E742" s="18"/>
      <c r="F742" s="17"/>
      <c r="G742" s="23"/>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7"/>
      <c r="AG742" s="7"/>
      <c r="AH742" s="7"/>
      <c r="AI742" s="7"/>
      <c r="AJ742" s="7"/>
      <c r="AK742" s="7"/>
      <c r="AL742" s="8"/>
      <c r="AM742" s="8"/>
      <c r="AN742" s="7"/>
      <c r="AO742" s="7"/>
      <c r="AP742" s="7"/>
      <c r="AQ742" s="7"/>
      <c r="AR742" s="7"/>
      <c r="AS742" s="7"/>
      <c r="AT742" s="152"/>
      <c r="AU742" s="80" t="s">
        <v>1038</v>
      </c>
    </row>
    <row r="743" spans="1:47" ht="15" customHeight="1">
      <c r="A743" s="18" t="s">
        <v>29</v>
      </c>
      <c r="B743" s="18" t="s">
        <v>30</v>
      </c>
      <c r="C743" s="18" t="s">
        <v>2273</v>
      </c>
      <c r="D743" s="18" t="s">
        <v>2258</v>
      </c>
      <c r="E743" s="18"/>
      <c r="F743" s="17"/>
      <c r="G743" s="23"/>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7"/>
      <c r="AG743" s="7"/>
      <c r="AH743" s="7"/>
      <c r="AI743" s="7"/>
      <c r="AJ743" s="7"/>
      <c r="AK743" s="7"/>
      <c r="AL743" s="8"/>
      <c r="AM743" s="8"/>
      <c r="AN743" s="7"/>
      <c r="AO743" s="7"/>
      <c r="AP743" s="7"/>
      <c r="AQ743" s="7"/>
      <c r="AR743" s="7"/>
      <c r="AS743" s="7"/>
      <c r="AT743" s="152"/>
      <c r="AU743" s="80" t="s">
        <v>1038</v>
      </c>
    </row>
    <row r="744" spans="1:47" ht="15" customHeight="1">
      <c r="A744" s="18" t="s">
        <v>29</v>
      </c>
      <c r="B744" s="18" t="s">
        <v>30</v>
      </c>
      <c r="C744" s="18" t="s">
        <v>2273</v>
      </c>
      <c r="D744" s="18" t="s">
        <v>2259</v>
      </c>
      <c r="E744" s="18"/>
      <c r="F744" s="17"/>
      <c r="G744" s="23"/>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7"/>
      <c r="AG744" s="7"/>
      <c r="AH744" s="7"/>
      <c r="AI744" s="7"/>
      <c r="AJ744" s="7"/>
      <c r="AK744" s="7"/>
      <c r="AL744" s="8"/>
      <c r="AM744" s="8"/>
      <c r="AN744" s="7"/>
      <c r="AO744" s="7"/>
      <c r="AP744" s="7"/>
      <c r="AQ744" s="7"/>
      <c r="AR744" s="7"/>
      <c r="AS744" s="7"/>
      <c r="AT744" s="152"/>
      <c r="AU744" s="80" t="s">
        <v>1038</v>
      </c>
    </row>
    <row r="745" spans="1:47" ht="15" customHeight="1">
      <c r="A745" s="18" t="s">
        <v>29</v>
      </c>
      <c r="B745" s="18" t="s">
        <v>30</v>
      </c>
      <c r="C745" s="18" t="s">
        <v>2273</v>
      </c>
      <c r="D745" s="18" t="s">
        <v>1871</v>
      </c>
      <c r="E745" s="18"/>
      <c r="F745" s="17"/>
      <c r="G745" s="23"/>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7"/>
      <c r="AG745" s="7"/>
      <c r="AH745" s="7"/>
      <c r="AI745" s="7"/>
      <c r="AJ745" s="7"/>
      <c r="AK745" s="7"/>
      <c r="AL745" s="8"/>
      <c r="AM745" s="8"/>
      <c r="AN745" s="7"/>
      <c r="AO745" s="7"/>
      <c r="AP745" s="7"/>
      <c r="AQ745" s="7"/>
      <c r="AR745" s="7"/>
      <c r="AS745" s="7"/>
      <c r="AT745" s="152"/>
      <c r="AU745" s="80" t="s">
        <v>1038</v>
      </c>
    </row>
    <row r="746" spans="1:47" ht="15" customHeight="1">
      <c r="A746" s="18" t="s">
        <v>29</v>
      </c>
      <c r="B746" s="18" t="s">
        <v>30</v>
      </c>
      <c r="C746" s="18" t="s">
        <v>2274</v>
      </c>
      <c r="D746" s="18" t="s">
        <v>1759</v>
      </c>
      <c r="E746" s="18"/>
      <c r="F746" s="17"/>
      <c r="G746" s="23"/>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7"/>
      <c r="AG746" s="7"/>
      <c r="AH746" s="7"/>
      <c r="AI746" s="7"/>
      <c r="AJ746" s="7"/>
      <c r="AK746" s="7"/>
      <c r="AL746" s="8"/>
      <c r="AM746" s="8"/>
      <c r="AN746" s="7"/>
      <c r="AO746" s="7"/>
      <c r="AP746" s="7"/>
      <c r="AQ746" s="7"/>
      <c r="AR746" s="7"/>
      <c r="AS746" s="7"/>
      <c r="AT746" s="152"/>
      <c r="AU746" s="80" t="s">
        <v>1038</v>
      </c>
    </row>
    <row r="747" spans="1:47" ht="15" customHeight="1">
      <c r="A747" s="18" t="s">
        <v>29</v>
      </c>
      <c r="B747" s="18" t="s">
        <v>30</v>
      </c>
      <c r="C747" s="18" t="s">
        <v>2274</v>
      </c>
      <c r="D747" s="18" t="s">
        <v>1841</v>
      </c>
      <c r="E747" s="18"/>
      <c r="F747" s="17"/>
      <c r="G747" s="23"/>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7"/>
      <c r="AG747" s="7"/>
      <c r="AH747" s="7"/>
      <c r="AI747" s="7"/>
      <c r="AJ747" s="7"/>
      <c r="AK747" s="7"/>
      <c r="AL747" s="8"/>
      <c r="AM747" s="8"/>
      <c r="AN747" s="7"/>
      <c r="AO747" s="7"/>
      <c r="AP747" s="7"/>
      <c r="AQ747" s="7"/>
      <c r="AR747" s="7"/>
      <c r="AS747" s="7"/>
      <c r="AT747" s="152"/>
      <c r="AU747" s="80" t="s">
        <v>1038</v>
      </c>
    </row>
    <row r="748" spans="1:47" ht="15" customHeight="1">
      <c r="A748" s="18" t="s">
        <v>29</v>
      </c>
      <c r="B748" s="18" t="s">
        <v>30</v>
      </c>
      <c r="C748" s="18" t="s">
        <v>2275</v>
      </c>
      <c r="D748" s="18"/>
      <c r="E748" s="18"/>
      <c r="F748" s="17"/>
      <c r="G748" s="23"/>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7"/>
      <c r="AG748" s="7"/>
      <c r="AH748" s="7"/>
      <c r="AI748" s="7"/>
      <c r="AJ748" s="7"/>
      <c r="AK748" s="7"/>
      <c r="AL748" s="8"/>
      <c r="AM748" s="8"/>
      <c r="AN748" s="7"/>
      <c r="AO748" s="7"/>
      <c r="AP748" s="7"/>
      <c r="AQ748" s="7"/>
      <c r="AR748" s="7"/>
      <c r="AS748" s="7"/>
      <c r="AT748" s="152"/>
      <c r="AU748" s="80" t="s">
        <v>1038</v>
      </c>
    </row>
    <row r="749" spans="1:47" ht="15" customHeight="1">
      <c r="A749" s="6" t="s">
        <v>29</v>
      </c>
      <c r="B749" s="6" t="s">
        <v>30</v>
      </c>
      <c r="C749" s="6" t="s">
        <v>1287</v>
      </c>
      <c r="D749" s="6"/>
      <c r="E749" s="6"/>
      <c r="F749" s="9">
        <v>0.05</v>
      </c>
      <c r="G749" s="23" t="s">
        <v>538</v>
      </c>
      <c r="H749" s="6" t="s">
        <v>538</v>
      </c>
      <c r="I749" s="6" t="s">
        <v>538</v>
      </c>
      <c r="J749" s="6"/>
      <c r="K749" s="6"/>
      <c r="L749" s="6"/>
      <c r="M749" s="6"/>
      <c r="N749" s="6"/>
      <c r="O749" s="6"/>
      <c r="P749" s="6"/>
      <c r="Q749" s="6"/>
      <c r="R749" s="6"/>
      <c r="S749" s="6"/>
      <c r="T749" s="6"/>
      <c r="U749" s="6"/>
      <c r="V749" s="6"/>
      <c r="W749" s="6"/>
      <c r="X749" s="6"/>
      <c r="Y749" s="6"/>
      <c r="Z749" s="6"/>
      <c r="AA749" s="6"/>
      <c r="AB749" s="6"/>
      <c r="AC749" s="6"/>
      <c r="AD749" s="6"/>
      <c r="AE749" s="6"/>
      <c r="AF749" s="7">
        <v>0</v>
      </c>
      <c r="AG749" s="7">
        <f t="shared" ref="AG749:AH749" si="843">IF(H749="US",1,0)</f>
        <v>0</v>
      </c>
      <c r="AH749" s="7">
        <f t="shared" si="843"/>
        <v>0</v>
      </c>
      <c r="AI749" s="7">
        <f>IF(G749="US",1,0)</f>
        <v>0</v>
      </c>
      <c r="AJ749" s="7" t="str">
        <f>IF(AF749=0,"0",IF(AF749=0.5,"3","6"))</f>
        <v>0</v>
      </c>
      <c r="AK749" s="7" t="str">
        <f>IF(AI749=1,"6","0")</f>
        <v>0</v>
      </c>
      <c r="AL749" s="7" t="str">
        <f>IF(AF749=0,"1",IF(AF749=0.5,"3","6"))</f>
        <v>1</v>
      </c>
      <c r="AM749" s="7" t="str">
        <f>IF(AH749=1,"7","0")</f>
        <v>0</v>
      </c>
      <c r="AN749" s="7" t="str">
        <f>IF(AI749=1,"11","0")</f>
        <v>0</v>
      </c>
      <c r="AO749" s="7" t="str">
        <f>IF(AG749=1,"14","0")</f>
        <v>0</v>
      </c>
      <c r="AP749" s="7">
        <f>(0.5*F749)*100</f>
        <v>2.5</v>
      </c>
      <c r="AQ749" s="7">
        <f>SUM(AJ749+AK749+AL749+AM749+AN749+AO749+AP749)</f>
        <v>3.5</v>
      </c>
      <c r="AR749" s="10">
        <f>IF(AQ749&lt;AQ748,AR748+1,AR748)</f>
        <v>0</v>
      </c>
      <c r="AS749" s="10"/>
      <c r="AT749" s="152"/>
      <c r="AU749" t="s">
        <v>1813</v>
      </c>
    </row>
    <row r="750" spans="1:47" ht="15" customHeight="1">
      <c r="A750" s="18" t="s">
        <v>29</v>
      </c>
      <c r="B750" s="18" t="s">
        <v>30</v>
      </c>
      <c r="C750" s="18" t="s">
        <v>1287</v>
      </c>
      <c r="D750" s="18" t="s">
        <v>2276</v>
      </c>
      <c r="E750" s="18"/>
      <c r="F750" s="17"/>
      <c r="G750" s="23"/>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7"/>
      <c r="AG750" s="7"/>
      <c r="AH750" s="7"/>
      <c r="AI750" s="7"/>
      <c r="AJ750" s="7"/>
      <c r="AK750" s="7"/>
      <c r="AL750" s="8"/>
      <c r="AM750" s="8"/>
      <c r="AN750" s="7"/>
      <c r="AO750" s="7"/>
      <c r="AP750" s="7"/>
      <c r="AQ750" s="7"/>
      <c r="AR750" s="7"/>
      <c r="AS750" s="7"/>
      <c r="AT750" s="152"/>
      <c r="AU750" s="80" t="s">
        <v>1038</v>
      </c>
    </row>
    <row r="751" spans="1:47" ht="15" customHeight="1">
      <c r="A751" s="18" t="s">
        <v>29</v>
      </c>
      <c r="B751" s="18" t="s">
        <v>30</v>
      </c>
      <c r="C751" s="18" t="s">
        <v>1287</v>
      </c>
      <c r="D751" s="18" t="s">
        <v>2078</v>
      </c>
      <c r="E751" s="18"/>
      <c r="F751" s="17"/>
      <c r="G751" s="23"/>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7"/>
      <c r="AG751" s="7"/>
      <c r="AH751" s="7"/>
      <c r="AI751" s="7"/>
      <c r="AJ751" s="7"/>
      <c r="AK751" s="7"/>
      <c r="AL751" s="8"/>
      <c r="AM751" s="8"/>
      <c r="AN751" s="7"/>
      <c r="AO751" s="7"/>
      <c r="AP751" s="7"/>
      <c r="AQ751" s="7"/>
      <c r="AR751" s="7"/>
      <c r="AS751" s="7"/>
      <c r="AT751" s="152"/>
      <c r="AU751" s="80" t="s">
        <v>1038</v>
      </c>
    </row>
    <row r="752" spans="1:47" ht="15" customHeight="1">
      <c r="A752" s="28" t="s">
        <v>29</v>
      </c>
      <c r="B752" s="28" t="s">
        <v>30</v>
      </c>
      <c r="C752" s="28" t="s">
        <v>1287</v>
      </c>
      <c r="D752" s="28" t="s">
        <v>2277</v>
      </c>
      <c r="E752" s="28"/>
      <c r="F752" s="81">
        <v>0</v>
      </c>
      <c r="G752" s="23" t="s">
        <v>538</v>
      </c>
      <c r="H752" s="6" t="s">
        <v>538</v>
      </c>
      <c r="I752" s="6" t="s">
        <v>538</v>
      </c>
      <c r="J752" s="6"/>
      <c r="K752" s="6"/>
      <c r="L752" s="6"/>
      <c r="M752" s="6"/>
      <c r="N752" s="6"/>
      <c r="O752" s="6"/>
      <c r="P752" s="6"/>
      <c r="Q752" s="6"/>
      <c r="R752" s="6"/>
      <c r="S752" s="6"/>
      <c r="T752" s="6"/>
      <c r="U752" s="6"/>
      <c r="V752" s="6"/>
      <c r="W752" s="6"/>
      <c r="X752" s="6"/>
      <c r="Y752" s="6"/>
      <c r="Z752" s="6"/>
      <c r="AA752" s="6"/>
      <c r="AB752" s="6"/>
      <c r="AC752" s="6"/>
      <c r="AD752" s="6"/>
      <c r="AE752" s="6"/>
      <c r="AF752" s="7">
        <v>0</v>
      </c>
      <c r="AG752" s="7">
        <f t="shared" ref="AG752:AH752" si="844">IF(H752="US",1,0)</f>
        <v>0</v>
      </c>
      <c r="AH752" s="7">
        <f t="shared" si="844"/>
        <v>0</v>
      </c>
      <c r="AI752" s="7">
        <f>IF(G752="US",1,0)</f>
        <v>0</v>
      </c>
      <c r="AJ752" s="7" t="str">
        <f>IF(AF752=0,"0",IF(AF752=0.5,"3","6"))</f>
        <v>0</v>
      </c>
      <c r="AK752" s="7" t="str">
        <f>IF(AI752=1,"6","0")</f>
        <v>0</v>
      </c>
      <c r="AL752" s="7" t="str">
        <f>IF(AF752=0,"1",IF(AF752=0.5,"3","6"))</f>
        <v>1</v>
      </c>
      <c r="AM752" s="7" t="str">
        <f>IF(AH752=1,"7","0")</f>
        <v>0</v>
      </c>
      <c r="AN752" s="7" t="str">
        <f>IF(AI752=1,"11","0")</f>
        <v>0</v>
      </c>
      <c r="AO752" s="7" t="str">
        <f>IF(AG752=1,"14","0")</f>
        <v>0</v>
      </c>
      <c r="AP752" s="7">
        <f>(0.5*F752)*100</f>
        <v>0</v>
      </c>
      <c r="AQ752" s="7">
        <f>SUM(AJ752+AK752+AL752+AM752+AN752+AO752+AP752)</f>
        <v>1</v>
      </c>
      <c r="AR752" s="10">
        <f>IF(AQ752&lt;AQ751,AR751+1,AR751)</f>
        <v>0</v>
      </c>
      <c r="AS752" s="10"/>
      <c r="AT752" s="152"/>
      <c r="AU752" s="82" t="s">
        <v>1757</v>
      </c>
    </row>
    <row r="753" spans="1:47" ht="15" customHeight="1">
      <c r="A753" s="18" t="s">
        <v>29</v>
      </c>
      <c r="B753" s="18" t="s">
        <v>30</v>
      </c>
      <c r="C753" s="18" t="s">
        <v>2278</v>
      </c>
      <c r="D753" s="18" t="s">
        <v>1879</v>
      </c>
      <c r="E753" s="18"/>
      <c r="F753" s="17"/>
      <c r="G753" s="23"/>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7"/>
      <c r="AG753" s="7"/>
      <c r="AH753" s="7"/>
      <c r="AI753" s="7"/>
      <c r="AJ753" s="7"/>
      <c r="AK753" s="7"/>
      <c r="AL753" s="8"/>
      <c r="AM753" s="8"/>
      <c r="AN753" s="7"/>
      <c r="AO753" s="7"/>
      <c r="AP753" s="7"/>
      <c r="AQ753" s="7"/>
      <c r="AR753" s="7"/>
      <c r="AS753" s="7"/>
      <c r="AT753" s="152"/>
      <c r="AU753" s="80" t="s">
        <v>1038</v>
      </c>
    </row>
    <row r="754" spans="1:47" ht="15" customHeight="1">
      <c r="A754" s="18" t="s">
        <v>29</v>
      </c>
      <c r="B754" s="18" t="s">
        <v>30</v>
      </c>
      <c r="C754" s="18" t="s">
        <v>2278</v>
      </c>
      <c r="D754" s="18" t="s">
        <v>1871</v>
      </c>
      <c r="E754" s="18"/>
      <c r="F754" s="17"/>
      <c r="G754" s="23"/>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7"/>
      <c r="AG754" s="7"/>
      <c r="AH754" s="7"/>
      <c r="AI754" s="7"/>
      <c r="AJ754" s="7"/>
      <c r="AK754" s="7"/>
      <c r="AL754" s="8"/>
      <c r="AM754" s="8"/>
      <c r="AN754" s="7"/>
      <c r="AO754" s="7"/>
      <c r="AP754" s="7"/>
      <c r="AQ754" s="7"/>
      <c r="AR754" s="7"/>
      <c r="AS754" s="7"/>
      <c r="AT754" s="152"/>
      <c r="AU754" s="80" t="s">
        <v>1038</v>
      </c>
    </row>
    <row r="755" spans="1:47" ht="15" customHeight="1">
      <c r="A755" s="18" t="s">
        <v>29</v>
      </c>
      <c r="B755" s="18" t="s">
        <v>30</v>
      </c>
      <c r="C755" s="18" t="s">
        <v>2278</v>
      </c>
      <c r="D755" s="18" t="s">
        <v>2258</v>
      </c>
      <c r="E755" s="18"/>
      <c r="F755" s="17"/>
      <c r="G755" s="23"/>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7"/>
      <c r="AG755" s="7"/>
      <c r="AH755" s="7"/>
      <c r="AI755" s="7"/>
      <c r="AJ755" s="7"/>
      <c r="AK755" s="7"/>
      <c r="AL755" s="8"/>
      <c r="AM755" s="8"/>
      <c r="AN755" s="7"/>
      <c r="AO755" s="7"/>
      <c r="AP755" s="7"/>
      <c r="AQ755" s="7"/>
      <c r="AR755" s="7"/>
      <c r="AS755" s="7"/>
      <c r="AT755" s="152"/>
      <c r="AU755" s="80" t="s">
        <v>1038</v>
      </c>
    </row>
    <row r="756" spans="1:47" ht="15" customHeight="1">
      <c r="A756" s="18" t="s">
        <v>29</v>
      </c>
      <c r="B756" s="18" t="s">
        <v>30</v>
      </c>
      <c r="C756" s="18" t="s">
        <v>2278</v>
      </c>
      <c r="D756" s="18" t="s">
        <v>2259</v>
      </c>
      <c r="E756" s="18"/>
      <c r="F756" s="17"/>
      <c r="G756" s="23"/>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7"/>
      <c r="AG756" s="7"/>
      <c r="AH756" s="7"/>
      <c r="AI756" s="7"/>
      <c r="AJ756" s="7"/>
      <c r="AK756" s="7"/>
      <c r="AL756" s="8"/>
      <c r="AM756" s="8"/>
      <c r="AN756" s="7"/>
      <c r="AO756" s="7"/>
      <c r="AP756" s="7"/>
      <c r="AQ756" s="7"/>
      <c r="AR756" s="7"/>
      <c r="AS756" s="7"/>
      <c r="AT756" s="152"/>
      <c r="AU756" s="80" t="s">
        <v>1038</v>
      </c>
    </row>
    <row r="757" spans="1:47" ht="15" customHeight="1">
      <c r="A757" s="6" t="s">
        <v>29</v>
      </c>
      <c r="B757" s="6" t="s">
        <v>30</v>
      </c>
      <c r="C757" s="6" t="s">
        <v>2278</v>
      </c>
      <c r="D757" s="6" t="s">
        <v>2279</v>
      </c>
      <c r="E757" s="6"/>
      <c r="F757" s="9">
        <v>0.65</v>
      </c>
      <c r="G757" s="23" t="s">
        <v>525</v>
      </c>
      <c r="H757" s="6" t="s">
        <v>525</v>
      </c>
      <c r="I757" s="6" t="s">
        <v>525</v>
      </c>
      <c r="J757" s="6"/>
      <c r="K757" s="6"/>
      <c r="L757" s="6"/>
      <c r="M757" s="6"/>
      <c r="N757" s="6"/>
      <c r="O757" s="6"/>
      <c r="P757" s="6"/>
      <c r="Q757" s="6"/>
      <c r="R757" s="6"/>
      <c r="S757" s="6"/>
      <c r="T757" s="6"/>
      <c r="U757" s="6"/>
      <c r="V757" s="6"/>
      <c r="W757" s="6"/>
      <c r="X757" s="6"/>
      <c r="Y757" s="6"/>
      <c r="Z757" s="6"/>
      <c r="AA757" s="6"/>
      <c r="AB757" s="6"/>
      <c r="AC757" s="6"/>
      <c r="AD757" s="6"/>
      <c r="AE757" s="6"/>
      <c r="AF757" s="7">
        <v>0</v>
      </c>
      <c r="AG757" s="7">
        <f t="shared" ref="AG757:AH757" si="845">IF(H757="US",1,0)</f>
        <v>1</v>
      </c>
      <c r="AH757" s="7">
        <f t="shared" si="845"/>
        <v>1</v>
      </c>
      <c r="AI757" s="7">
        <f t="shared" ref="AI757:AI761" si="846">IF(G757="US",1,0)</f>
        <v>1</v>
      </c>
      <c r="AJ757" s="7" t="str">
        <f t="shared" ref="AJ757:AJ761" si="847">IF(AF757=0,"0",IF(AF757=0.5,"3","6"))</f>
        <v>0</v>
      </c>
      <c r="AK757" s="7" t="str">
        <f t="shared" ref="AK757:AK761" si="848">IF(AI757=1,"6","0")</f>
        <v>6</v>
      </c>
      <c r="AL757" s="7" t="str">
        <f t="shared" ref="AL757:AL761" si="849">IF(AF757=0,"1",IF(AF757=0.5,"3","6"))</f>
        <v>1</v>
      </c>
      <c r="AM757" s="7" t="str">
        <f t="shared" ref="AM757:AM761" si="850">IF(AH757=1,"7","0")</f>
        <v>7</v>
      </c>
      <c r="AN757" s="7" t="str">
        <f t="shared" ref="AN757:AN761" si="851">IF(AI757=1,"11","0")</f>
        <v>11</v>
      </c>
      <c r="AO757" s="7" t="str">
        <f t="shared" ref="AO757:AO761" si="852">IF(AG757=1,"14","0")</f>
        <v>14</v>
      </c>
      <c r="AP757" s="7">
        <f t="shared" ref="AP757:AP761" si="853">(0.5*F757)*100</f>
        <v>32.5</v>
      </c>
      <c r="AQ757" s="7">
        <f t="shared" ref="AQ757:AQ761" si="854">SUM(AJ757+AK757+AL757+AM757+AN757+AO757+AP757)</f>
        <v>71.5</v>
      </c>
      <c r="AR757" s="10">
        <f>IF(AQ757&lt;AQ753,AR753+1,AR753)</f>
        <v>0</v>
      </c>
      <c r="AS757" s="10"/>
      <c r="AT757" s="152"/>
      <c r="AU757" t="s">
        <v>1813</v>
      </c>
    </row>
    <row r="758" spans="1:47" ht="15" customHeight="1">
      <c r="A758" s="6" t="s">
        <v>29</v>
      </c>
      <c r="B758" s="6" t="s">
        <v>30</v>
      </c>
      <c r="C758" s="6" t="s">
        <v>2278</v>
      </c>
      <c r="D758" s="6" t="s">
        <v>2280</v>
      </c>
      <c r="E758" s="6"/>
      <c r="F758" s="9">
        <v>0.65</v>
      </c>
      <c r="G758" s="23" t="s">
        <v>583</v>
      </c>
      <c r="H758" s="6" t="s">
        <v>525</v>
      </c>
      <c r="I758" s="6" t="s">
        <v>525</v>
      </c>
      <c r="J758" s="6"/>
      <c r="K758" s="6"/>
      <c r="L758" s="6"/>
      <c r="M758" s="6"/>
      <c r="N758" s="6"/>
      <c r="O758" s="6"/>
      <c r="P758" s="6"/>
      <c r="Q758" s="6"/>
      <c r="R758" s="6"/>
      <c r="S758" s="6"/>
      <c r="T758" s="6"/>
      <c r="U758" s="6"/>
      <c r="V758" s="6"/>
      <c r="W758" s="6"/>
      <c r="X758" s="6"/>
      <c r="Y758" s="6"/>
      <c r="Z758" s="6"/>
      <c r="AA758" s="6"/>
      <c r="AB758" s="6"/>
      <c r="AC758" s="6"/>
      <c r="AD758" s="6"/>
      <c r="AE758" s="6"/>
      <c r="AF758" s="7">
        <v>0</v>
      </c>
      <c r="AG758" s="7">
        <f t="shared" ref="AG758:AH758" si="855">IF(H758="US",1,0)</f>
        <v>1</v>
      </c>
      <c r="AH758" s="7">
        <f t="shared" si="855"/>
        <v>1</v>
      </c>
      <c r="AI758" s="7">
        <f t="shared" si="846"/>
        <v>0</v>
      </c>
      <c r="AJ758" s="7" t="str">
        <f t="shared" si="847"/>
        <v>0</v>
      </c>
      <c r="AK758" s="7" t="str">
        <f t="shared" si="848"/>
        <v>0</v>
      </c>
      <c r="AL758" s="7" t="str">
        <f t="shared" si="849"/>
        <v>1</v>
      </c>
      <c r="AM758" s="7" t="str">
        <f t="shared" si="850"/>
        <v>7</v>
      </c>
      <c r="AN758" s="7" t="str">
        <f t="shared" si="851"/>
        <v>0</v>
      </c>
      <c r="AO758" s="7" t="str">
        <f t="shared" si="852"/>
        <v>14</v>
      </c>
      <c r="AP758" s="7">
        <f t="shared" si="853"/>
        <v>32.5</v>
      </c>
      <c r="AQ758" s="7">
        <f t="shared" si="854"/>
        <v>54.5</v>
      </c>
      <c r="AR758" s="10">
        <f t="shared" ref="AR758:AR761" si="856">IF(AQ758&lt;AQ757,AR757+1,AR757)</f>
        <v>1</v>
      </c>
      <c r="AS758" s="10"/>
      <c r="AT758" s="152"/>
      <c r="AU758" t="s">
        <v>1813</v>
      </c>
    </row>
    <row r="759" spans="1:47" ht="15" customHeight="1">
      <c r="A759" s="6" t="s">
        <v>29</v>
      </c>
      <c r="B759" s="6" t="s">
        <v>30</v>
      </c>
      <c r="C759" s="6" t="s">
        <v>2278</v>
      </c>
      <c r="D759" s="6" t="s">
        <v>2281</v>
      </c>
      <c r="E759" s="6"/>
      <c r="F759" s="9">
        <v>0.45</v>
      </c>
      <c r="G759" s="23" t="s">
        <v>525</v>
      </c>
      <c r="H759" s="6" t="s">
        <v>525</v>
      </c>
      <c r="I759" s="6" t="s">
        <v>525</v>
      </c>
      <c r="J759" s="6"/>
      <c r="K759" s="6"/>
      <c r="L759" s="6"/>
      <c r="M759" s="6"/>
      <c r="N759" s="6"/>
      <c r="O759" s="6"/>
      <c r="P759" s="6"/>
      <c r="Q759" s="6"/>
      <c r="R759" s="6"/>
      <c r="S759" s="6"/>
      <c r="T759" s="6"/>
      <c r="U759" s="6"/>
      <c r="V759" s="6"/>
      <c r="W759" s="6"/>
      <c r="X759" s="6"/>
      <c r="Y759" s="6"/>
      <c r="Z759" s="6"/>
      <c r="AA759" s="6"/>
      <c r="AB759" s="6"/>
      <c r="AC759" s="6"/>
      <c r="AD759" s="6"/>
      <c r="AE759" s="6"/>
      <c r="AF759" s="7">
        <v>0</v>
      </c>
      <c r="AG759" s="7">
        <f t="shared" ref="AG759:AH759" si="857">IF(H759="US",1,0)</f>
        <v>1</v>
      </c>
      <c r="AH759" s="7">
        <f t="shared" si="857"/>
        <v>1</v>
      </c>
      <c r="AI759" s="7">
        <f t="shared" si="846"/>
        <v>1</v>
      </c>
      <c r="AJ759" s="7" t="str">
        <f t="shared" si="847"/>
        <v>0</v>
      </c>
      <c r="AK759" s="7" t="str">
        <f t="shared" si="848"/>
        <v>6</v>
      </c>
      <c r="AL759" s="7" t="str">
        <f t="shared" si="849"/>
        <v>1</v>
      </c>
      <c r="AM759" s="7" t="str">
        <f t="shared" si="850"/>
        <v>7</v>
      </c>
      <c r="AN759" s="7" t="str">
        <f t="shared" si="851"/>
        <v>11</v>
      </c>
      <c r="AO759" s="7" t="str">
        <f t="shared" si="852"/>
        <v>14</v>
      </c>
      <c r="AP759" s="7">
        <f t="shared" si="853"/>
        <v>22.5</v>
      </c>
      <c r="AQ759" s="7">
        <f t="shared" si="854"/>
        <v>61.5</v>
      </c>
      <c r="AR759" s="10">
        <f t="shared" si="856"/>
        <v>1</v>
      </c>
      <c r="AS759" s="10"/>
      <c r="AT759" s="152"/>
      <c r="AU759" t="s">
        <v>1813</v>
      </c>
    </row>
    <row r="760" spans="1:47" ht="15" customHeight="1">
      <c r="A760" s="6" t="s">
        <v>29</v>
      </c>
      <c r="B760" s="6" t="s">
        <v>30</v>
      </c>
      <c r="C760" s="6" t="s">
        <v>2278</v>
      </c>
      <c r="D760" s="6" t="s">
        <v>2282</v>
      </c>
      <c r="E760" s="6"/>
      <c r="F760" s="9">
        <v>0.45</v>
      </c>
      <c r="G760" s="23" t="s">
        <v>583</v>
      </c>
      <c r="H760" s="6" t="s">
        <v>525</v>
      </c>
      <c r="I760" s="6" t="s">
        <v>525</v>
      </c>
      <c r="J760" s="6"/>
      <c r="K760" s="6"/>
      <c r="L760" s="6"/>
      <c r="M760" s="6"/>
      <c r="N760" s="6"/>
      <c r="O760" s="6"/>
      <c r="P760" s="6"/>
      <c r="Q760" s="6"/>
      <c r="R760" s="6"/>
      <c r="S760" s="6"/>
      <c r="T760" s="6"/>
      <c r="U760" s="6"/>
      <c r="V760" s="6"/>
      <c r="W760" s="6"/>
      <c r="X760" s="6"/>
      <c r="Y760" s="6"/>
      <c r="Z760" s="6"/>
      <c r="AA760" s="6"/>
      <c r="AB760" s="6"/>
      <c r="AC760" s="6"/>
      <c r="AD760" s="6"/>
      <c r="AE760" s="6"/>
      <c r="AF760" s="7">
        <v>0</v>
      </c>
      <c r="AG760" s="7">
        <f t="shared" ref="AG760:AH760" si="858">IF(H760="US",1,0)</f>
        <v>1</v>
      </c>
      <c r="AH760" s="7">
        <f t="shared" si="858"/>
        <v>1</v>
      </c>
      <c r="AI760" s="7">
        <f t="shared" si="846"/>
        <v>0</v>
      </c>
      <c r="AJ760" s="7" t="str">
        <f t="shared" si="847"/>
        <v>0</v>
      </c>
      <c r="AK760" s="7" t="str">
        <f t="shared" si="848"/>
        <v>0</v>
      </c>
      <c r="AL760" s="7" t="str">
        <f t="shared" si="849"/>
        <v>1</v>
      </c>
      <c r="AM760" s="7" t="str">
        <f t="shared" si="850"/>
        <v>7</v>
      </c>
      <c r="AN760" s="7" t="str">
        <f t="shared" si="851"/>
        <v>0</v>
      </c>
      <c r="AO760" s="7" t="str">
        <f t="shared" si="852"/>
        <v>14</v>
      </c>
      <c r="AP760" s="7">
        <f t="shared" si="853"/>
        <v>22.5</v>
      </c>
      <c r="AQ760" s="7">
        <f t="shared" si="854"/>
        <v>44.5</v>
      </c>
      <c r="AR760" s="10">
        <f t="shared" si="856"/>
        <v>2</v>
      </c>
      <c r="AS760" s="10"/>
      <c r="AT760" s="152"/>
      <c r="AU760" t="s">
        <v>1813</v>
      </c>
    </row>
    <row r="761" spans="1:47" ht="15" customHeight="1">
      <c r="A761" s="6" t="s">
        <v>29</v>
      </c>
      <c r="B761" s="6" t="s">
        <v>30</v>
      </c>
      <c r="C761" s="6" t="s">
        <v>2278</v>
      </c>
      <c r="D761" s="6" t="s">
        <v>2283</v>
      </c>
      <c r="E761" s="6"/>
      <c r="F761" s="9">
        <v>0.45</v>
      </c>
      <c r="G761" s="23" t="s">
        <v>538</v>
      </c>
      <c r="H761" s="6" t="s">
        <v>538</v>
      </c>
      <c r="I761" s="6" t="s">
        <v>538</v>
      </c>
      <c r="J761" s="6"/>
      <c r="K761" s="6"/>
      <c r="L761" s="6"/>
      <c r="M761" s="6"/>
      <c r="N761" s="6"/>
      <c r="O761" s="6"/>
      <c r="P761" s="6"/>
      <c r="Q761" s="6"/>
      <c r="R761" s="6"/>
      <c r="S761" s="6"/>
      <c r="T761" s="6"/>
      <c r="U761" s="6"/>
      <c r="V761" s="6"/>
      <c r="W761" s="6"/>
      <c r="X761" s="6"/>
      <c r="Y761" s="6"/>
      <c r="Z761" s="6"/>
      <c r="AA761" s="6"/>
      <c r="AB761" s="6"/>
      <c r="AC761" s="6"/>
      <c r="AD761" s="6"/>
      <c r="AE761" s="6"/>
      <c r="AF761" s="7">
        <v>0</v>
      </c>
      <c r="AG761" s="7">
        <f t="shared" ref="AG761:AH761" si="859">IF(H761="US",1,0)</f>
        <v>0</v>
      </c>
      <c r="AH761" s="7">
        <f t="shared" si="859"/>
        <v>0</v>
      </c>
      <c r="AI761" s="7">
        <f t="shared" si="846"/>
        <v>0</v>
      </c>
      <c r="AJ761" s="7" t="str">
        <f t="shared" si="847"/>
        <v>0</v>
      </c>
      <c r="AK761" s="7" t="str">
        <f t="shared" si="848"/>
        <v>0</v>
      </c>
      <c r="AL761" s="7" t="str">
        <f t="shared" si="849"/>
        <v>1</v>
      </c>
      <c r="AM761" s="7" t="str">
        <f t="shared" si="850"/>
        <v>0</v>
      </c>
      <c r="AN761" s="7" t="str">
        <f t="shared" si="851"/>
        <v>0</v>
      </c>
      <c r="AO761" s="7" t="str">
        <f t="shared" si="852"/>
        <v>0</v>
      </c>
      <c r="AP761" s="7">
        <f t="shared" si="853"/>
        <v>22.5</v>
      </c>
      <c r="AQ761" s="7">
        <f t="shared" si="854"/>
        <v>23.5</v>
      </c>
      <c r="AR761" s="10">
        <f t="shared" si="856"/>
        <v>3</v>
      </c>
      <c r="AS761" s="10"/>
      <c r="AT761" s="152"/>
      <c r="AU761" t="s">
        <v>1813</v>
      </c>
    </row>
    <row r="762" spans="1:47" ht="15" customHeight="1">
      <c r="A762" s="18" t="s">
        <v>29</v>
      </c>
      <c r="B762" s="18" t="s">
        <v>30</v>
      </c>
      <c r="C762" s="18" t="s">
        <v>2284</v>
      </c>
      <c r="D762" s="18" t="s">
        <v>1879</v>
      </c>
      <c r="E762" s="18"/>
      <c r="F762" s="17"/>
      <c r="G762" s="23"/>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7"/>
      <c r="AG762" s="7"/>
      <c r="AH762" s="7"/>
      <c r="AI762" s="7"/>
      <c r="AJ762" s="7"/>
      <c r="AK762" s="7"/>
      <c r="AL762" s="8"/>
      <c r="AM762" s="8"/>
      <c r="AN762" s="7"/>
      <c r="AO762" s="7"/>
      <c r="AP762" s="7"/>
      <c r="AQ762" s="7"/>
      <c r="AR762" s="7"/>
      <c r="AS762" s="7"/>
      <c r="AT762" s="152"/>
      <c r="AU762" s="80" t="s">
        <v>1038</v>
      </c>
    </row>
    <row r="763" spans="1:47" ht="15" customHeight="1">
      <c r="A763" s="18" t="s">
        <v>29</v>
      </c>
      <c r="B763" s="18" t="s">
        <v>30</v>
      </c>
      <c r="C763" s="18" t="s">
        <v>2284</v>
      </c>
      <c r="D763" s="18" t="s">
        <v>1871</v>
      </c>
      <c r="E763" s="18"/>
      <c r="F763" s="17"/>
      <c r="G763" s="23"/>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7"/>
      <c r="AG763" s="7"/>
      <c r="AH763" s="7"/>
      <c r="AI763" s="7"/>
      <c r="AJ763" s="7"/>
      <c r="AK763" s="7"/>
      <c r="AL763" s="8"/>
      <c r="AM763" s="8"/>
      <c r="AN763" s="7"/>
      <c r="AO763" s="7"/>
      <c r="AP763" s="7"/>
      <c r="AQ763" s="7"/>
      <c r="AR763" s="7"/>
      <c r="AS763" s="7"/>
      <c r="AT763" s="152"/>
      <c r="AU763" s="80" t="s">
        <v>1038</v>
      </c>
    </row>
    <row r="764" spans="1:47" ht="15" customHeight="1">
      <c r="A764" s="18" t="s">
        <v>29</v>
      </c>
      <c r="B764" s="18" t="s">
        <v>30</v>
      </c>
      <c r="C764" s="18" t="s">
        <v>2284</v>
      </c>
      <c r="D764" s="18" t="s">
        <v>2258</v>
      </c>
      <c r="E764" s="18"/>
      <c r="F764" s="17"/>
      <c r="G764" s="23"/>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7"/>
      <c r="AG764" s="7"/>
      <c r="AH764" s="7"/>
      <c r="AI764" s="7"/>
      <c r="AJ764" s="7"/>
      <c r="AK764" s="7"/>
      <c r="AL764" s="8"/>
      <c r="AM764" s="8"/>
      <c r="AN764" s="7"/>
      <c r="AO764" s="7"/>
      <c r="AP764" s="7"/>
      <c r="AQ764" s="7"/>
      <c r="AR764" s="7"/>
      <c r="AS764" s="7"/>
      <c r="AT764" s="152"/>
      <c r="AU764" s="80" t="s">
        <v>1038</v>
      </c>
    </row>
    <row r="765" spans="1:47" ht="15" customHeight="1">
      <c r="A765" s="18" t="s">
        <v>29</v>
      </c>
      <c r="B765" s="18" t="s">
        <v>30</v>
      </c>
      <c r="C765" s="18" t="s">
        <v>2284</v>
      </c>
      <c r="D765" s="18" t="s">
        <v>2259</v>
      </c>
      <c r="E765" s="18"/>
      <c r="F765" s="17"/>
      <c r="G765" s="23"/>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7"/>
      <c r="AG765" s="7"/>
      <c r="AH765" s="7"/>
      <c r="AI765" s="7"/>
      <c r="AJ765" s="7"/>
      <c r="AK765" s="7"/>
      <c r="AL765" s="8"/>
      <c r="AM765" s="8"/>
      <c r="AN765" s="7"/>
      <c r="AO765" s="7"/>
      <c r="AP765" s="7"/>
      <c r="AQ765" s="7"/>
      <c r="AR765" s="7"/>
      <c r="AS765" s="7"/>
      <c r="AT765" s="152"/>
      <c r="AU765" s="80" t="s">
        <v>1038</v>
      </c>
    </row>
    <row r="766" spans="1:47" ht="15" customHeight="1">
      <c r="A766" s="18" t="s">
        <v>29</v>
      </c>
      <c r="B766" s="18" t="s">
        <v>30</v>
      </c>
      <c r="C766" s="18" t="s">
        <v>1296</v>
      </c>
      <c r="D766" s="18" t="s">
        <v>1879</v>
      </c>
      <c r="E766" s="18"/>
      <c r="F766" s="17"/>
      <c r="G766" s="23"/>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7"/>
      <c r="AG766" s="7"/>
      <c r="AH766" s="7"/>
      <c r="AI766" s="7"/>
      <c r="AJ766" s="7"/>
      <c r="AK766" s="7"/>
      <c r="AL766" s="8"/>
      <c r="AM766" s="8"/>
      <c r="AN766" s="7"/>
      <c r="AO766" s="7"/>
      <c r="AP766" s="7"/>
      <c r="AQ766" s="7"/>
      <c r="AR766" s="7"/>
      <c r="AS766" s="7"/>
      <c r="AT766" s="152"/>
      <c r="AU766" s="80" t="s">
        <v>1038</v>
      </c>
    </row>
    <row r="767" spans="1:47" ht="15" customHeight="1">
      <c r="A767" s="18" t="s">
        <v>29</v>
      </c>
      <c r="B767" s="18" t="s">
        <v>30</v>
      </c>
      <c r="C767" s="18" t="s">
        <v>1296</v>
      </c>
      <c r="D767" s="18" t="s">
        <v>1953</v>
      </c>
      <c r="E767" s="18"/>
      <c r="F767" s="17"/>
      <c r="G767" s="23"/>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7"/>
      <c r="AG767" s="7"/>
      <c r="AH767" s="7"/>
      <c r="AI767" s="7"/>
      <c r="AJ767" s="7"/>
      <c r="AK767" s="7"/>
      <c r="AL767" s="8"/>
      <c r="AM767" s="8"/>
      <c r="AN767" s="7"/>
      <c r="AO767" s="7"/>
      <c r="AP767" s="7"/>
      <c r="AQ767" s="7"/>
      <c r="AR767" s="7"/>
      <c r="AS767" s="7"/>
      <c r="AT767" s="152"/>
      <c r="AU767" s="80" t="s">
        <v>1038</v>
      </c>
    </row>
    <row r="768" spans="1:47" ht="15" customHeight="1">
      <c r="A768" s="18" t="s">
        <v>29</v>
      </c>
      <c r="B768" s="18" t="s">
        <v>30</v>
      </c>
      <c r="C768" s="18" t="s">
        <v>1296</v>
      </c>
      <c r="D768" s="18" t="s">
        <v>2258</v>
      </c>
      <c r="E768" s="18"/>
      <c r="F768" s="17"/>
      <c r="G768" s="23"/>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7"/>
      <c r="AG768" s="7"/>
      <c r="AH768" s="7"/>
      <c r="AI768" s="7"/>
      <c r="AJ768" s="7"/>
      <c r="AK768" s="7"/>
      <c r="AL768" s="8"/>
      <c r="AM768" s="8"/>
      <c r="AN768" s="7"/>
      <c r="AO768" s="7"/>
      <c r="AP768" s="7"/>
      <c r="AQ768" s="7"/>
      <c r="AR768" s="7"/>
      <c r="AS768" s="7"/>
      <c r="AT768" s="152"/>
      <c r="AU768" s="80" t="s">
        <v>1038</v>
      </c>
    </row>
    <row r="769" spans="1:47" ht="15" customHeight="1">
      <c r="A769" s="18" t="s">
        <v>29</v>
      </c>
      <c r="B769" s="18" t="s">
        <v>30</v>
      </c>
      <c r="C769" s="18" t="s">
        <v>1296</v>
      </c>
      <c r="D769" s="18" t="s">
        <v>2259</v>
      </c>
      <c r="E769" s="18"/>
      <c r="F769" s="17"/>
      <c r="G769" s="23"/>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7"/>
      <c r="AG769" s="7"/>
      <c r="AH769" s="7"/>
      <c r="AI769" s="7"/>
      <c r="AJ769" s="7"/>
      <c r="AK769" s="7"/>
      <c r="AL769" s="8"/>
      <c r="AM769" s="8"/>
      <c r="AN769" s="7"/>
      <c r="AO769" s="7"/>
      <c r="AP769" s="7"/>
      <c r="AQ769" s="7"/>
      <c r="AR769" s="7"/>
      <c r="AS769" s="7"/>
      <c r="AT769" s="152"/>
      <c r="AU769" s="80" t="s">
        <v>1038</v>
      </c>
    </row>
    <row r="770" spans="1:47" ht="15" customHeight="1">
      <c r="A770" s="6" t="s">
        <v>29</v>
      </c>
      <c r="B770" s="6" t="s">
        <v>30</v>
      </c>
      <c r="C770" s="6" t="s">
        <v>2285</v>
      </c>
      <c r="D770" s="6" t="s">
        <v>2286</v>
      </c>
      <c r="E770" s="6"/>
      <c r="F770" s="9">
        <v>0.2</v>
      </c>
      <c r="G770" s="23" t="s">
        <v>525</v>
      </c>
      <c r="H770" s="6" t="s">
        <v>538</v>
      </c>
      <c r="I770" s="6" t="s">
        <v>538</v>
      </c>
      <c r="J770" s="6"/>
      <c r="K770" s="6"/>
      <c r="L770" s="6"/>
      <c r="M770" s="6"/>
      <c r="N770" s="6"/>
      <c r="O770" s="6"/>
      <c r="P770" s="6"/>
      <c r="Q770" s="6"/>
      <c r="R770" s="6"/>
      <c r="S770" s="6"/>
      <c r="T770" s="6"/>
      <c r="U770" s="6"/>
      <c r="V770" s="6"/>
      <c r="W770" s="6"/>
      <c r="X770" s="6"/>
      <c r="Y770" s="6"/>
      <c r="Z770" s="6"/>
      <c r="AA770" s="6"/>
      <c r="AB770" s="6"/>
      <c r="AC770" s="6"/>
      <c r="AD770" s="6"/>
      <c r="AE770" s="6"/>
      <c r="AF770" s="7">
        <v>0</v>
      </c>
      <c r="AG770" s="7">
        <f t="shared" ref="AG770:AH770" si="860">IF(H770="US",1,0)</f>
        <v>0</v>
      </c>
      <c r="AH770" s="7">
        <f t="shared" si="860"/>
        <v>0</v>
      </c>
      <c r="AI770" s="7">
        <f t="shared" ref="AI770:AI771" si="861">IF(G770="US",1,0)</f>
        <v>1</v>
      </c>
      <c r="AJ770" s="7" t="str">
        <f t="shared" ref="AJ770:AJ771" si="862">IF(AF770=0,"0",IF(AF770=0.5,"3","6"))</f>
        <v>0</v>
      </c>
      <c r="AK770" s="7" t="str">
        <f t="shared" ref="AK770:AK771" si="863">IF(AI770=1,"6","0")</f>
        <v>6</v>
      </c>
      <c r="AL770" s="7" t="str">
        <f t="shared" ref="AL770:AL771" si="864">IF(AF770=0,"1",IF(AF770=0.5,"3","6"))</f>
        <v>1</v>
      </c>
      <c r="AM770" s="7" t="str">
        <f t="shared" ref="AM770:AM771" si="865">IF(AH770=1,"7","0")</f>
        <v>0</v>
      </c>
      <c r="AN770" s="7" t="str">
        <f t="shared" ref="AN770:AN771" si="866">IF(AI770=1,"11","0")</f>
        <v>11</v>
      </c>
      <c r="AO770" s="7" t="str">
        <f t="shared" ref="AO770:AO771" si="867">IF(AG770=1,"14","0")</f>
        <v>0</v>
      </c>
      <c r="AP770" s="7">
        <f t="shared" ref="AP770:AP771" si="868">(0.5*F770)*100</f>
        <v>10</v>
      </c>
      <c r="AQ770" s="7">
        <f t="shared" ref="AQ770:AQ771" si="869">SUM(AJ770+AK770+AL770+AM770+AN770+AO770+AP770)</f>
        <v>28</v>
      </c>
      <c r="AR770" s="10">
        <f>IF(AQ770&lt;AQ766,AR766+1,AR766)</f>
        <v>0</v>
      </c>
      <c r="AS770" s="10"/>
      <c r="AT770" s="152"/>
      <c r="AU770" t="s">
        <v>1813</v>
      </c>
    </row>
    <row r="771" spans="1:47" ht="15" customHeight="1">
      <c r="A771" s="6" t="s">
        <v>29</v>
      </c>
      <c r="B771" s="6" t="s">
        <v>30</v>
      </c>
      <c r="C771" s="6" t="s">
        <v>2285</v>
      </c>
      <c r="D771" s="6" t="s">
        <v>2287</v>
      </c>
      <c r="E771" s="6"/>
      <c r="F771" s="9">
        <v>0.2</v>
      </c>
      <c r="G771" s="23" t="s">
        <v>444</v>
      </c>
      <c r="H771" s="6" t="s">
        <v>538</v>
      </c>
      <c r="I771" s="6" t="s">
        <v>715</v>
      </c>
      <c r="J771" s="6"/>
      <c r="K771" s="6"/>
      <c r="L771" s="6"/>
      <c r="M771" s="6"/>
      <c r="N771" s="6"/>
      <c r="O771" s="6"/>
      <c r="P771" s="6"/>
      <c r="Q771" s="6"/>
      <c r="R771" s="6"/>
      <c r="S771" s="6"/>
      <c r="T771" s="6"/>
      <c r="U771" s="6"/>
      <c r="V771" s="6"/>
      <c r="W771" s="6"/>
      <c r="X771" s="6"/>
      <c r="Y771" s="6"/>
      <c r="Z771" s="6"/>
      <c r="AA771" s="6"/>
      <c r="AB771" s="6"/>
      <c r="AC771" s="6"/>
      <c r="AD771" s="6"/>
      <c r="AE771" s="6"/>
      <c r="AF771" s="7">
        <v>0</v>
      </c>
      <c r="AG771" s="7">
        <f t="shared" ref="AG771:AH771" si="870">IF(H771="US",1,0)</f>
        <v>0</v>
      </c>
      <c r="AH771" s="7">
        <f t="shared" si="870"/>
        <v>0</v>
      </c>
      <c r="AI771" s="7">
        <f t="shared" si="861"/>
        <v>0</v>
      </c>
      <c r="AJ771" s="7" t="str">
        <f t="shared" si="862"/>
        <v>0</v>
      </c>
      <c r="AK771" s="7" t="str">
        <f t="shared" si="863"/>
        <v>0</v>
      </c>
      <c r="AL771" s="7" t="str">
        <f t="shared" si="864"/>
        <v>1</v>
      </c>
      <c r="AM771" s="7" t="str">
        <f t="shared" si="865"/>
        <v>0</v>
      </c>
      <c r="AN771" s="7" t="str">
        <f t="shared" si="866"/>
        <v>0</v>
      </c>
      <c r="AO771" s="7" t="str">
        <f t="shared" si="867"/>
        <v>0</v>
      </c>
      <c r="AP771" s="7">
        <f t="shared" si="868"/>
        <v>10</v>
      </c>
      <c r="AQ771" s="7">
        <f t="shared" si="869"/>
        <v>11</v>
      </c>
      <c r="AR771" s="10">
        <f>IF(AQ771&lt;AQ770,AR770+1,AR770)</f>
        <v>1</v>
      </c>
      <c r="AS771" s="10"/>
      <c r="AT771" s="152"/>
      <c r="AU771" t="s">
        <v>1813</v>
      </c>
    </row>
    <row r="772" spans="1:47" ht="15" customHeight="1">
      <c r="A772" s="18" t="s">
        <v>29</v>
      </c>
      <c r="B772" s="18" t="s">
        <v>30</v>
      </c>
      <c r="C772" s="18" t="s">
        <v>240</v>
      </c>
      <c r="D772" s="18" t="s">
        <v>1879</v>
      </c>
      <c r="E772" s="18"/>
      <c r="F772" s="17"/>
      <c r="G772" s="23"/>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7"/>
      <c r="AG772" s="7"/>
      <c r="AH772" s="7"/>
      <c r="AI772" s="7"/>
      <c r="AJ772" s="7"/>
      <c r="AK772" s="7"/>
      <c r="AL772" s="8"/>
      <c r="AM772" s="8"/>
      <c r="AN772" s="7"/>
      <c r="AO772" s="7"/>
      <c r="AP772" s="7"/>
      <c r="AQ772" s="7"/>
      <c r="AR772" s="7"/>
      <c r="AS772" s="7"/>
      <c r="AT772" s="152"/>
      <c r="AU772" s="80" t="s">
        <v>1038</v>
      </c>
    </row>
    <row r="773" spans="1:47" ht="15" customHeight="1">
      <c r="A773" s="18" t="s">
        <v>29</v>
      </c>
      <c r="B773" s="18" t="s">
        <v>30</v>
      </c>
      <c r="C773" s="18" t="s">
        <v>240</v>
      </c>
      <c r="D773" s="18" t="s">
        <v>2258</v>
      </c>
      <c r="E773" s="18"/>
      <c r="F773" s="17"/>
      <c r="G773" s="23"/>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7"/>
      <c r="AG773" s="7"/>
      <c r="AH773" s="7"/>
      <c r="AI773" s="7"/>
      <c r="AJ773" s="7"/>
      <c r="AK773" s="7"/>
      <c r="AL773" s="8"/>
      <c r="AM773" s="8"/>
      <c r="AN773" s="7"/>
      <c r="AO773" s="7"/>
      <c r="AP773" s="7"/>
      <c r="AQ773" s="7"/>
      <c r="AR773" s="7"/>
      <c r="AS773" s="7"/>
      <c r="AT773" s="152"/>
      <c r="AU773" s="80" t="s">
        <v>1038</v>
      </c>
    </row>
    <row r="774" spans="1:47" ht="15" customHeight="1">
      <c r="A774" s="18" t="s">
        <v>29</v>
      </c>
      <c r="B774" s="18" t="s">
        <v>30</v>
      </c>
      <c r="C774" s="18" t="s">
        <v>240</v>
      </c>
      <c r="D774" s="18" t="s">
        <v>2259</v>
      </c>
      <c r="E774" s="18"/>
      <c r="F774" s="17"/>
      <c r="G774" s="23"/>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7"/>
      <c r="AG774" s="7"/>
      <c r="AH774" s="7"/>
      <c r="AI774" s="7"/>
      <c r="AJ774" s="7"/>
      <c r="AK774" s="7"/>
      <c r="AL774" s="8"/>
      <c r="AM774" s="8"/>
      <c r="AN774" s="7"/>
      <c r="AO774" s="7"/>
      <c r="AP774" s="7"/>
      <c r="AQ774" s="7"/>
      <c r="AR774" s="7"/>
      <c r="AS774" s="7"/>
      <c r="AT774" s="152"/>
      <c r="AU774" s="80" t="s">
        <v>1038</v>
      </c>
    </row>
    <row r="775" spans="1:47" ht="15" customHeight="1">
      <c r="A775" s="18" t="s">
        <v>29</v>
      </c>
      <c r="B775" s="18" t="s">
        <v>30</v>
      </c>
      <c r="C775" s="18" t="s">
        <v>240</v>
      </c>
      <c r="D775" s="18" t="s">
        <v>1953</v>
      </c>
      <c r="E775" s="18"/>
      <c r="F775" s="17"/>
      <c r="G775" s="23"/>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7"/>
      <c r="AG775" s="7"/>
      <c r="AH775" s="7"/>
      <c r="AI775" s="7"/>
      <c r="AJ775" s="7"/>
      <c r="AK775" s="7"/>
      <c r="AL775" s="8"/>
      <c r="AM775" s="8"/>
      <c r="AN775" s="7"/>
      <c r="AO775" s="7"/>
      <c r="AP775" s="7"/>
      <c r="AQ775" s="7"/>
      <c r="AR775" s="7"/>
      <c r="AS775" s="7"/>
      <c r="AT775" s="152"/>
      <c r="AU775" s="80" t="s">
        <v>1038</v>
      </c>
    </row>
    <row r="776" spans="1:47" ht="15" customHeight="1">
      <c r="A776" s="18" t="s">
        <v>29</v>
      </c>
      <c r="B776" s="18" t="s">
        <v>30</v>
      </c>
      <c r="C776" s="18" t="s">
        <v>240</v>
      </c>
      <c r="D776" s="18" t="s">
        <v>1871</v>
      </c>
      <c r="E776" s="18"/>
      <c r="F776" s="17"/>
      <c r="G776" s="23"/>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7"/>
      <c r="AG776" s="7"/>
      <c r="AH776" s="7"/>
      <c r="AI776" s="7"/>
      <c r="AJ776" s="7"/>
      <c r="AK776" s="7"/>
      <c r="AL776" s="8"/>
      <c r="AM776" s="8"/>
      <c r="AN776" s="7"/>
      <c r="AO776" s="7"/>
      <c r="AP776" s="7"/>
      <c r="AQ776" s="7"/>
      <c r="AR776" s="7"/>
      <c r="AS776" s="7"/>
      <c r="AT776" s="152"/>
      <c r="AU776" s="80" t="s">
        <v>1038</v>
      </c>
    </row>
    <row r="777" spans="1:47" ht="15" customHeight="1">
      <c r="A777" s="6" t="s">
        <v>29</v>
      </c>
      <c r="B777" s="6" t="s">
        <v>30</v>
      </c>
      <c r="C777" s="6" t="s">
        <v>240</v>
      </c>
      <c r="D777" s="6" t="s">
        <v>2247</v>
      </c>
      <c r="E777" s="6"/>
      <c r="F777" s="9">
        <v>0.2</v>
      </c>
      <c r="G777" s="23" t="s">
        <v>444</v>
      </c>
      <c r="H777" s="6" t="s">
        <v>525</v>
      </c>
      <c r="I777" s="6" t="s">
        <v>657</v>
      </c>
      <c r="J777" s="6"/>
      <c r="K777" s="6"/>
      <c r="L777" s="6"/>
      <c r="M777" s="6"/>
      <c r="N777" s="6"/>
      <c r="O777" s="6"/>
      <c r="P777" s="6"/>
      <c r="Q777" s="6"/>
      <c r="R777" s="6"/>
      <c r="S777" s="6"/>
      <c r="T777" s="6"/>
      <c r="U777" s="6"/>
      <c r="V777" s="6"/>
      <c r="W777" s="6"/>
      <c r="X777" s="6"/>
      <c r="Y777" s="6"/>
      <c r="Z777" s="6"/>
      <c r="AA777" s="6"/>
      <c r="AB777" s="6"/>
      <c r="AC777" s="6"/>
      <c r="AD777" s="6"/>
      <c r="AE777" s="6"/>
      <c r="AF777" s="7">
        <v>0</v>
      </c>
      <c r="AG777" s="7">
        <f t="shared" ref="AG777:AH777" si="871">IF(H777="US",1,0)</f>
        <v>1</v>
      </c>
      <c r="AH777" s="7">
        <f t="shared" si="871"/>
        <v>0</v>
      </c>
      <c r="AI777" s="7">
        <f t="shared" ref="AI777:AI779" si="872">IF(G777="US",1,0)</f>
        <v>0</v>
      </c>
      <c r="AJ777" s="7" t="str">
        <f t="shared" ref="AJ777:AJ779" si="873">IF(AF777=0,"0",IF(AF777=0.5,"3","6"))</f>
        <v>0</v>
      </c>
      <c r="AK777" s="7" t="str">
        <f t="shared" ref="AK777:AK779" si="874">IF(AI777=1,"6","0")</f>
        <v>0</v>
      </c>
      <c r="AL777" s="7" t="str">
        <f t="shared" ref="AL777:AL779" si="875">IF(AF777=0,"1",IF(AF777=0.5,"3","6"))</f>
        <v>1</v>
      </c>
      <c r="AM777" s="7" t="str">
        <f t="shared" ref="AM777:AM779" si="876">IF(AH777=1,"7","0")</f>
        <v>0</v>
      </c>
      <c r="AN777" s="7" t="str">
        <f t="shared" ref="AN777:AN779" si="877">IF(AI777=1,"11","0")</f>
        <v>0</v>
      </c>
      <c r="AO777" s="7" t="str">
        <f t="shared" ref="AO777:AO779" si="878">IF(AG777=1,"14","0")</f>
        <v>14</v>
      </c>
      <c r="AP777" s="7">
        <f t="shared" ref="AP777:AP779" si="879">(0.5*F777)*100</f>
        <v>10</v>
      </c>
      <c r="AQ777" s="7">
        <f t="shared" ref="AQ777:AQ779" si="880">SUM(AJ777+AK777+AL777+AM777+AN777+AO777+AP777)</f>
        <v>25</v>
      </c>
      <c r="AR777" s="10">
        <f>IF(AQ777&lt;AQ776,AR776+1,AR776)</f>
        <v>0</v>
      </c>
      <c r="AS777" s="10"/>
      <c r="AT777" s="152"/>
      <c r="AU777" t="s">
        <v>1813</v>
      </c>
    </row>
    <row r="778" spans="1:47" ht="15" customHeight="1">
      <c r="A778" s="6" t="s">
        <v>29</v>
      </c>
      <c r="B778" s="6" t="s">
        <v>30</v>
      </c>
      <c r="C778" s="6" t="s">
        <v>2288</v>
      </c>
      <c r="D778" s="6" t="s">
        <v>2281</v>
      </c>
      <c r="E778" s="6"/>
      <c r="F778" s="9">
        <v>0.2</v>
      </c>
      <c r="G778" s="23" t="s">
        <v>444</v>
      </c>
      <c r="H778" s="6" t="s">
        <v>525</v>
      </c>
      <c r="I778" s="6" t="s">
        <v>657</v>
      </c>
      <c r="J778" s="6"/>
      <c r="K778" s="6"/>
      <c r="L778" s="6"/>
      <c r="M778" s="6"/>
      <c r="N778" s="6"/>
      <c r="O778" s="6"/>
      <c r="P778" s="6"/>
      <c r="Q778" s="6"/>
      <c r="R778" s="6"/>
      <c r="S778" s="6"/>
      <c r="T778" s="6"/>
      <c r="U778" s="6"/>
      <c r="V778" s="6"/>
      <c r="W778" s="6"/>
      <c r="X778" s="6"/>
      <c r="Y778" s="6"/>
      <c r="Z778" s="6"/>
      <c r="AA778" s="6"/>
      <c r="AB778" s="6"/>
      <c r="AC778" s="6"/>
      <c r="AD778" s="6"/>
      <c r="AE778" s="6"/>
      <c r="AF778" s="7">
        <v>0</v>
      </c>
      <c r="AG778" s="7">
        <f t="shared" ref="AG778:AH778" si="881">IF(H778="US",1,0)</f>
        <v>1</v>
      </c>
      <c r="AH778" s="7">
        <f t="shared" si="881"/>
        <v>0</v>
      </c>
      <c r="AI778" s="7">
        <f t="shared" si="872"/>
        <v>0</v>
      </c>
      <c r="AJ778" s="7" t="str">
        <f t="shared" si="873"/>
        <v>0</v>
      </c>
      <c r="AK778" s="7" t="str">
        <f t="shared" si="874"/>
        <v>0</v>
      </c>
      <c r="AL778" s="7" t="str">
        <f t="shared" si="875"/>
        <v>1</v>
      </c>
      <c r="AM778" s="7" t="str">
        <f t="shared" si="876"/>
        <v>0</v>
      </c>
      <c r="AN778" s="7" t="str">
        <f t="shared" si="877"/>
        <v>0</v>
      </c>
      <c r="AO778" s="7" t="str">
        <f t="shared" si="878"/>
        <v>14</v>
      </c>
      <c r="AP778" s="7">
        <f t="shared" si="879"/>
        <v>10</v>
      </c>
      <c r="AQ778" s="7">
        <f t="shared" si="880"/>
        <v>25</v>
      </c>
      <c r="AR778" s="10">
        <f>IF(AQ778&lt;AQ773,AR773+1,AR773)</f>
        <v>0</v>
      </c>
      <c r="AS778" s="10"/>
      <c r="AT778" s="152"/>
      <c r="AU778" t="s">
        <v>1813</v>
      </c>
    </row>
    <row r="779" spans="1:47" ht="15" customHeight="1">
      <c r="A779" s="18" t="s">
        <v>29</v>
      </c>
      <c r="B779" s="18" t="s">
        <v>30</v>
      </c>
      <c r="C779" s="18" t="s">
        <v>1297</v>
      </c>
      <c r="D779" s="18" t="s">
        <v>1879</v>
      </c>
      <c r="E779" s="18"/>
      <c r="F779" s="17">
        <v>0.45</v>
      </c>
      <c r="G779" s="23" t="s">
        <v>525</v>
      </c>
      <c r="H779" s="6" t="s">
        <v>538</v>
      </c>
      <c r="I779" s="6" t="s">
        <v>538</v>
      </c>
      <c r="J779" s="6"/>
      <c r="K779" s="6"/>
      <c r="L779" s="6"/>
      <c r="M779" s="6"/>
      <c r="N779" s="6"/>
      <c r="O779" s="6"/>
      <c r="P779" s="6"/>
      <c r="Q779" s="6"/>
      <c r="R779" s="6"/>
      <c r="S779" s="6"/>
      <c r="T779" s="6"/>
      <c r="U779" s="6"/>
      <c r="V779" s="6"/>
      <c r="W779" s="6"/>
      <c r="X779" s="6"/>
      <c r="Y779" s="6"/>
      <c r="Z779" s="6"/>
      <c r="AA779" s="6"/>
      <c r="AB779" s="6"/>
      <c r="AC779" s="6"/>
      <c r="AD779" s="6"/>
      <c r="AE779" s="6"/>
      <c r="AF779" s="7">
        <v>0</v>
      </c>
      <c r="AG779" s="7">
        <f t="shared" ref="AG779:AH779" si="882">IF(H779="US",1,0)</f>
        <v>0</v>
      </c>
      <c r="AH779" s="7">
        <f t="shared" si="882"/>
        <v>0</v>
      </c>
      <c r="AI779" s="7">
        <f t="shared" si="872"/>
        <v>1</v>
      </c>
      <c r="AJ779" s="7" t="str">
        <f t="shared" si="873"/>
        <v>0</v>
      </c>
      <c r="AK779" s="7" t="str">
        <f t="shared" si="874"/>
        <v>6</v>
      </c>
      <c r="AL779" s="7" t="str">
        <f t="shared" si="875"/>
        <v>1</v>
      </c>
      <c r="AM779" s="7" t="str">
        <f t="shared" si="876"/>
        <v>0</v>
      </c>
      <c r="AN779" s="7" t="str">
        <f t="shared" si="877"/>
        <v>11</v>
      </c>
      <c r="AO779" s="7" t="str">
        <f t="shared" si="878"/>
        <v>0</v>
      </c>
      <c r="AP779" s="7">
        <f t="shared" si="879"/>
        <v>22.5</v>
      </c>
      <c r="AQ779" s="7">
        <f t="shared" si="880"/>
        <v>40.5</v>
      </c>
      <c r="AR779" s="10">
        <f>IF(AQ779&lt;AQ778,AR778+1,AR778)</f>
        <v>0</v>
      </c>
      <c r="AS779" s="10"/>
      <c r="AT779" s="152"/>
      <c r="AU779" s="80" t="s">
        <v>1038</v>
      </c>
    </row>
    <row r="780" spans="1:47" ht="15" customHeight="1">
      <c r="A780" s="18" t="s">
        <v>29</v>
      </c>
      <c r="B780" s="18" t="s">
        <v>30</v>
      </c>
      <c r="C780" s="18" t="s">
        <v>1297</v>
      </c>
      <c r="D780" s="18" t="s">
        <v>2258</v>
      </c>
      <c r="E780" s="18"/>
      <c r="F780" s="17"/>
      <c r="G780" s="23"/>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7"/>
      <c r="AG780" s="7"/>
      <c r="AH780" s="7"/>
      <c r="AI780" s="7"/>
      <c r="AJ780" s="7"/>
      <c r="AK780" s="7"/>
      <c r="AL780" s="7"/>
      <c r="AM780" s="7"/>
      <c r="AN780" s="7"/>
      <c r="AO780" s="7"/>
      <c r="AP780" s="7"/>
      <c r="AQ780" s="7"/>
      <c r="AR780" s="10"/>
      <c r="AS780" s="10"/>
      <c r="AT780" s="152"/>
      <c r="AU780" s="80" t="s">
        <v>1038</v>
      </c>
    </row>
    <row r="781" spans="1:47" ht="15" customHeight="1">
      <c r="A781" s="18" t="s">
        <v>29</v>
      </c>
      <c r="B781" s="18" t="s">
        <v>30</v>
      </c>
      <c r="C781" s="18" t="s">
        <v>1297</v>
      </c>
      <c r="D781" s="18" t="s">
        <v>1871</v>
      </c>
      <c r="E781" s="18"/>
      <c r="F781" s="17"/>
      <c r="G781" s="23"/>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7"/>
      <c r="AG781" s="7"/>
      <c r="AH781" s="7"/>
      <c r="AI781" s="7"/>
      <c r="AJ781" s="7"/>
      <c r="AK781" s="7"/>
      <c r="AL781" s="7"/>
      <c r="AM781" s="7"/>
      <c r="AN781" s="7"/>
      <c r="AO781" s="7"/>
      <c r="AP781" s="7"/>
      <c r="AQ781" s="7"/>
      <c r="AR781" s="10"/>
      <c r="AS781" s="10"/>
      <c r="AT781" s="152"/>
      <c r="AU781" s="80" t="s">
        <v>1038</v>
      </c>
    </row>
    <row r="782" spans="1:47" ht="15" customHeight="1">
      <c r="A782" s="6" t="s">
        <v>29</v>
      </c>
      <c r="B782" s="6" t="s">
        <v>30</v>
      </c>
      <c r="C782" s="6" t="s">
        <v>636</v>
      </c>
      <c r="D782" s="6" t="s">
        <v>1879</v>
      </c>
      <c r="E782" s="6"/>
      <c r="F782" s="9">
        <v>0.7</v>
      </c>
      <c r="G782" s="23" t="s">
        <v>525</v>
      </c>
      <c r="H782" s="6" t="s">
        <v>525</v>
      </c>
      <c r="I782" s="6" t="s">
        <v>525</v>
      </c>
      <c r="J782" s="6"/>
      <c r="K782" s="6"/>
      <c r="L782" s="6"/>
      <c r="M782" s="6"/>
      <c r="N782" s="6"/>
      <c r="O782" s="6"/>
      <c r="P782" s="6"/>
      <c r="Q782" s="6"/>
      <c r="R782" s="6"/>
      <c r="S782" s="6"/>
      <c r="T782" s="6"/>
      <c r="U782" s="6"/>
      <c r="V782" s="6"/>
      <c r="W782" s="6"/>
      <c r="X782" s="6"/>
      <c r="Y782" s="6"/>
      <c r="Z782" s="6"/>
      <c r="AA782" s="6"/>
      <c r="AB782" s="6"/>
      <c r="AC782" s="6"/>
      <c r="AD782" s="6"/>
      <c r="AE782" s="6"/>
      <c r="AF782" s="7">
        <v>0</v>
      </c>
      <c r="AG782" s="7">
        <f t="shared" ref="AG782:AH782" si="883">IF(H782="US",1,0)</f>
        <v>1</v>
      </c>
      <c r="AH782" s="7">
        <f t="shared" si="883"/>
        <v>1</v>
      </c>
      <c r="AI782" s="7">
        <f>IF(G782="US",1,0)</f>
        <v>1</v>
      </c>
      <c r="AJ782" s="7" t="str">
        <f>IF(AF782=0,"0",IF(AF782=0.5,"3","6"))</f>
        <v>0</v>
      </c>
      <c r="AK782" s="7" t="str">
        <f>IF(AI782=1,"6","0")</f>
        <v>6</v>
      </c>
      <c r="AL782" s="7" t="str">
        <f>IF(AF782=0,"1",IF(AF782=0.5,"3","6"))</f>
        <v>1</v>
      </c>
      <c r="AM782" s="7" t="str">
        <f>IF(AH782=1,"7","0")</f>
        <v>7</v>
      </c>
      <c r="AN782" s="7" t="str">
        <f>IF(AI782=1,"11","0")</f>
        <v>11</v>
      </c>
      <c r="AO782" s="7" t="str">
        <f>IF(AG782=1,"14","0")</f>
        <v>14</v>
      </c>
      <c r="AP782" s="7">
        <f>(0.5*F782)*100</f>
        <v>35</v>
      </c>
      <c r="AQ782" s="7">
        <f>SUM(AJ782+AK782+AL782+AM782+AN782+AO782+AP782)</f>
        <v>74</v>
      </c>
      <c r="AR782" s="10">
        <f>IF(AQ782&lt;AQ779,AR779+1,AR779)</f>
        <v>0</v>
      </c>
      <c r="AS782" s="10"/>
      <c r="AT782" s="152"/>
      <c r="AU782" t="s">
        <v>1813</v>
      </c>
    </row>
    <row r="783" spans="1:47" ht="15" customHeight="1">
      <c r="A783" s="18" t="s">
        <v>29</v>
      </c>
      <c r="B783" s="18" t="s">
        <v>30</v>
      </c>
      <c r="C783" s="18" t="s">
        <v>636</v>
      </c>
      <c r="D783" s="18" t="s">
        <v>2258</v>
      </c>
      <c r="E783" s="18"/>
      <c r="F783" s="17"/>
      <c r="G783" s="23"/>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7"/>
      <c r="AG783" s="7"/>
      <c r="AH783" s="7"/>
      <c r="AI783" s="7"/>
      <c r="AJ783" s="7"/>
      <c r="AK783" s="7"/>
      <c r="AL783" s="7"/>
      <c r="AM783" s="7"/>
      <c r="AN783" s="7"/>
      <c r="AO783" s="7"/>
      <c r="AP783" s="7"/>
      <c r="AQ783" s="7"/>
      <c r="AR783" s="10"/>
      <c r="AS783" s="10"/>
      <c r="AT783" s="152"/>
      <c r="AU783" s="80" t="s">
        <v>1038</v>
      </c>
    </row>
    <row r="784" spans="1:47" ht="15" customHeight="1">
      <c r="A784" s="18" t="s">
        <v>29</v>
      </c>
      <c r="B784" s="18" t="s">
        <v>30</v>
      </c>
      <c r="C784" s="18" t="s">
        <v>636</v>
      </c>
      <c r="D784" s="18" t="s">
        <v>1871</v>
      </c>
      <c r="E784" s="18"/>
      <c r="F784" s="17"/>
      <c r="G784" s="23"/>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7"/>
      <c r="AG784" s="7"/>
      <c r="AH784" s="7"/>
      <c r="AI784" s="7"/>
      <c r="AJ784" s="7"/>
      <c r="AK784" s="7"/>
      <c r="AL784" s="7"/>
      <c r="AM784" s="7"/>
      <c r="AN784" s="7"/>
      <c r="AO784" s="7"/>
      <c r="AP784" s="7"/>
      <c r="AQ784" s="7"/>
      <c r="AR784" s="10"/>
      <c r="AS784" s="10"/>
      <c r="AT784" s="152"/>
      <c r="AU784" s="80" t="s">
        <v>1038</v>
      </c>
    </row>
    <row r="785" spans="1:47" ht="15" customHeight="1">
      <c r="A785" s="18" t="s">
        <v>29</v>
      </c>
      <c r="B785" s="18" t="s">
        <v>30</v>
      </c>
      <c r="C785" s="18" t="s">
        <v>636</v>
      </c>
      <c r="D785" s="18" t="s">
        <v>2289</v>
      </c>
      <c r="E785" s="18"/>
      <c r="F785" s="17"/>
      <c r="G785" s="23"/>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7"/>
      <c r="AG785" s="7"/>
      <c r="AH785" s="7"/>
      <c r="AI785" s="7"/>
      <c r="AJ785" s="7"/>
      <c r="AK785" s="7"/>
      <c r="AL785" s="7"/>
      <c r="AM785" s="7"/>
      <c r="AN785" s="7"/>
      <c r="AO785" s="7"/>
      <c r="AP785" s="7"/>
      <c r="AQ785" s="7"/>
      <c r="AR785" s="10"/>
      <c r="AS785" s="10"/>
      <c r="AT785" s="152"/>
      <c r="AU785" s="80" t="s">
        <v>1038</v>
      </c>
    </row>
    <row r="786" spans="1:47" ht="15" customHeight="1">
      <c r="A786" s="18" t="s">
        <v>29</v>
      </c>
      <c r="B786" s="18" t="s">
        <v>30</v>
      </c>
      <c r="C786" s="18" t="s">
        <v>636</v>
      </c>
      <c r="D786" s="18" t="s">
        <v>2259</v>
      </c>
      <c r="E786" s="18"/>
      <c r="F786" s="17"/>
      <c r="G786" s="23"/>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7"/>
      <c r="AG786" s="7"/>
      <c r="AH786" s="7"/>
      <c r="AI786" s="7"/>
      <c r="AJ786" s="7"/>
      <c r="AK786" s="7"/>
      <c r="AL786" s="7"/>
      <c r="AM786" s="7"/>
      <c r="AN786" s="7"/>
      <c r="AO786" s="7"/>
      <c r="AP786" s="7"/>
      <c r="AQ786" s="7"/>
      <c r="AR786" s="10"/>
      <c r="AS786" s="10"/>
      <c r="AT786" s="152"/>
      <c r="AU786" s="80" t="s">
        <v>1038</v>
      </c>
    </row>
    <row r="787" spans="1:47" ht="15" customHeight="1">
      <c r="A787" s="6" t="s">
        <v>29</v>
      </c>
      <c r="B787" s="6" t="s">
        <v>30</v>
      </c>
      <c r="C787" s="6" t="s">
        <v>2290</v>
      </c>
      <c r="D787" s="6" t="s">
        <v>2291</v>
      </c>
      <c r="E787" s="6"/>
      <c r="F787" s="9">
        <v>0.7</v>
      </c>
      <c r="G787" s="23" t="s">
        <v>525</v>
      </c>
      <c r="H787" s="6" t="s">
        <v>525</v>
      </c>
      <c r="I787" s="6" t="s">
        <v>525</v>
      </c>
      <c r="J787" s="6"/>
      <c r="K787" s="6"/>
      <c r="L787" s="6"/>
      <c r="M787" s="6"/>
      <c r="N787" s="6"/>
      <c r="O787" s="6"/>
      <c r="P787" s="6"/>
      <c r="Q787" s="6"/>
      <c r="R787" s="6"/>
      <c r="S787" s="6"/>
      <c r="T787" s="6"/>
      <c r="U787" s="6"/>
      <c r="V787" s="6"/>
      <c r="W787" s="6"/>
      <c r="X787" s="6"/>
      <c r="Y787" s="6"/>
      <c r="Z787" s="6"/>
      <c r="AA787" s="6"/>
      <c r="AB787" s="6"/>
      <c r="AC787" s="6"/>
      <c r="AD787" s="6"/>
      <c r="AE787" s="6"/>
      <c r="AF787" s="7">
        <v>0</v>
      </c>
      <c r="AG787" s="7">
        <f t="shared" ref="AG787:AH787" si="884">IF(H787="US",1,0)</f>
        <v>1</v>
      </c>
      <c r="AH787" s="7">
        <f t="shared" si="884"/>
        <v>1</v>
      </c>
      <c r="AI787" s="7">
        <f>IF(G787="US",1,0)</f>
        <v>1</v>
      </c>
      <c r="AJ787" s="7" t="str">
        <f>IF(AF787=0,"0",IF(AF787=0.5,"3","6"))</f>
        <v>0</v>
      </c>
      <c r="AK787" s="7" t="str">
        <f>IF(AI787=1,"6","0")</f>
        <v>6</v>
      </c>
      <c r="AL787" s="7">
        <v>3</v>
      </c>
      <c r="AM787" s="7" t="str">
        <f>IF(AH787=1,"7","0")</f>
        <v>7</v>
      </c>
      <c r="AN787" s="7" t="str">
        <f>IF(AI787=1,"11","0")</f>
        <v>11</v>
      </c>
      <c r="AO787" s="7" t="str">
        <f>IF(AG787=1,"14","0")</f>
        <v>14</v>
      </c>
      <c r="AP787" s="7">
        <f>(0.5*F787)*100</f>
        <v>35</v>
      </c>
      <c r="AQ787" s="7">
        <f>SUM(AJ787+AK787+AL787+AM787+AN787+AO787+AP787)</f>
        <v>76</v>
      </c>
      <c r="AR787" s="10" t="e">
        <f>IF(AQ787&lt;#REF!,#REF!+1,#REF!)</f>
        <v>#REF!</v>
      </c>
      <c r="AS787" s="10"/>
      <c r="AT787" s="152"/>
      <c r="AU787" t="s">
        <v>1813</v>
      </c>
    </row>
    <row r="788" spans="1:47" ht="15" customHeight="1">
      <c r="A788" s="18" t="s">
        <v>29</v>
      </c>
      <c r="B788" s="18" t="s">
        <v>30</v>
      </c>
      <c r="C788" s="18" t="s">
        <v>2290</v>
      </c>
      <c r="D788" s="18" t="s">
        <v>1953</v>
      </c>
      <c r="E788" s="18"/>
      <c r="F788" s="17"/>
      <c r="G788" s="23"/>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7"/>
      <c r="AG788" s="7"/>
      <c r="AH788" s="7"/>
      <c r="AI788" s="7"/>
      <c r="AJ788" s="7"/>
      <c r="AK788" s="7"/>
      <c r="AL788" s="7"/>
      <c r="AM788" s="7"/>
      <c r="AN788" s="7"/>
      <c r="AO788" s="7"/>
      <c r="AP788" s="7"/>
      <c r="AQ788" s="7"/>
      <c r="AR788" s="10"/>
      <c r="AS788" s="10"/>
      <c r="AT788" s="152"/>
      <c r="AU788" s="80" t="s">
        <v>1038</v>
      </c>
    </row>
    <row r="789" spans="1:47" ht="15" customHeight="1">
      <c r="A789" s="18" t="s">
        <v>29</v>
      </c>
      <c r="B789" s="18" t="s">
        <v>30</v>
      </c>
      <c r="C789" s="18" t="s">
        <v>2290</v>
      </c>
      <c r="D789" s="18" t="s">
        <v>2259</v>
      </c>
      <c r="E789" s="18"/>
      <c r="F789" s="17"/>
      <c r="G789" s="23"/>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7"/>
      <c r="AG789" s="7"/>
      <c r="AH789" s="7"/>
      <c r="AI789" s="7"/>
      <c r="AJ789" s="7"/>
      <c r="AK789" s="7"/>
      <c r="AL789" s="7"/>
      <c r="AM789" s="7"/>
      <c r="AN789" s="7"/>
      <c r="AO789" s="7"/>
      <c r="AP789" s="7"/>
      <c r="AQ789" s="7"/>
      <c r="AR789" s="10"/>
      <c r="AS789" s="10"/>
      <c r="AT789" s="152"/>
      <c r="AU789" s="80" t="s">
        <v>1038</v>
      </c>
    </row>
    <row r="790" spans="1:47" ht="15" customHeight="1">
      <c r="A790" s="18" t="s">
        <v>29</v>
      </c>
      <c r="B790" s="18" t="s">
        <v>30</v>
      </c>
      <c r="C790" s="18" t="s">
        <v>2290</v>
      </c>
      <c r="D790" s="18" t="s">
        <v>1871</v>
      </c>
      <c r="E790" s="18"/>
      <c r="F790" s="17"/>
      <c r="G790" s="23"/>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7"/>
      <c r="AG790" s="7"/>
      <c r="AH790" s="7"/>
      <c r="AI790" s="7"/>
      <c r="AJ790" s="7"/>
      <c r="AK790" s="7"/>
      <c r="AL790" s="7"/>
      <c r="AM790" s="7"/>
      <c r="AN790" s="7"/>
      <c r="AO790" s="7"/>
      <c r="AP790" s="7"/>
      <c r="AQ790" s="7"/>
      <c r="AR790" s="10"/>
      <c r="AS790" s="10"/>
      <c r="AT790" s="152"/>
      <c r="AU790" s="80" t="s">
        <v>1038</v>
      </c>
    </row>
    <row r="791" spans="1:47" ht="15" customHeight="1">
      <c r="A791" s="18" t="s">
        <v>29</v>
      </c>
      <c r="B791" s="18" t="s">
        <v>30</v>
      </c>
      <c r="C791" s="18" t="s">
        <v>2290</v>
      </c>
      <c r="D791" s="18" t="s">
        <v>2289</v>
      </c>
      <c r="E791" s="18"/>
      <c r="F791" s="17"/>
      <c r="G791" s="23"/>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7"/>
      <c r="AG791" s="7"/>
      <c r="AH791" s="7"/>
      <c r="AI791" s="7"/>
      <c r="AJ791" s="7"/>
      <c r="AK791" s="7"/>
      <c r="AL791" s="7"/>
      <c r="AM791" s="7"/>
      <c r="AN791" s="7"/>
      <c r="AO791" s="7"/>
      <c r="AP791" s="7"/>
      <c r="AQ791" s="7"/>
      <c r="AR791" s="10"/>
      <c r="AS791" s="10"/>
      <c r="AT791" s="152"/>
      <c r="AU791" s="80" t="s">
        <v>1038</v>
      </c>
    </row>
    <row r="792" spans="1:47" ht="15" customHeight="1">
      <c r="A792" s="18" t="s">
        <v>29</v>
      </c>
      <c r="B792" s="18" t="s">
        <v>30</v>
      </c>
      <c r="C792" s="18" t="s">
        <v>2292</v>
      </c>
      <c r="D792" s="18" t="s">
        <v>1879</v>
      </c>
      <c r="E792" s="18"/>
      <c r="F792" s="17"/>
      <c r="G792" s="23"/>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7"/>
      <c r="AG792" s="7"/>
      <c r="AH792" s="7"/>
      <c r="AI792" s="7"/>
      <c r="AJ792" s="7"/>
      <c r="AK792" s="7"/>
      <c r="AL792" s="8"/>
      <c r="AM792" s="8"/>
      <c r="AN792" s="7"/>
      <c r="AO792" s="7"/>
      <c r="AP792" s="7"/>
      <c r="AQ792" s="7"/>
      <c r="AR792" s="7"/>
      <c r="AS792" s="7"/>
      <c r="AT792" s="152"/>
      <c r="AU792" s="80" t="s">
        <v>1038</v>
      </c>
    </row>
    <row r="793" spans="1:47" ht="15" customHeight="1">
      <c r="A793" s="18" t="s">
        <v>29</v>
      </c>
      <c r="B793" s="18" t="s">
        <v>30</v>
      </c>
      <c r="C793" s="18" t="s">
        <v>2292</v>
      </c>
      <c r="D793" s="18" t="s">
        <v>2258</v>
      </c>
      <c r="E793" s="18"/>
      <c r="F793" s="17"/>
      <c r="G793" s="23"/>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7"/>
      <c r="AG793" s="7"/>
      <c r="AH793" s="7"/>
      <c r="AI793" s="7"/>
      <c r="AJ793" s="7"/>
      <c r="AK793" s="7"/>
      <c r="AL793" s="8"/>
      <c r="AM793" s="8"/>
      <c r="AN793" s="7"/>
      <c r="AO793" s="7"/>
      <c r="AP793" s="7"/>
      <c r="AQ793" s="7"/>
      <c r="AR793" s="7"/>
      <c r="AS793" s="7"/>
      <c r="AT793" s="152"/>
      <c r="AU793" s="80" t="s">
        <v>1038</v>
      </c>
    </row>
    <row r="794" spans="1:47" ht="15" customHeight="1">
      <c r="A794" s="18" t="s">
        <v>29</v>
      </c>
      <c r="B794" s="18" t="s">
        <v>30</v>
      </c>
      <c r="C794" s="18" t="s">
        <v>2292</v>
      </c>
      <c r="D794" s="18" t="s">
        <v>1871</v>
      </c>
      <c r="E794" s="18"/>
      <c r="F794" s="17"/>
      <c r="G794" s="23"/>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7"/>
      <c r="AG794" s="7"/>
      <c r="AH794" s="7"/>
      <c r="AI794" s="7"/>
      <c r="AJ794" s="7"/>
      <c r="AK794" s="7"/>
      <c r="AL794" s="8"/>
      <c r="AM794" s="8"/>
      <c r="AN794" s="7"/>
      <c r="AO794" s="7"/>
      <c r="AP794" s="7"/>
      <c r="AQ794" s="7"/>
      <c r="AR794" s="7"/>
      <c r="AS794" s="7"/>
      <c r="AT794" s="152"/>
      <c r="AU794" s="80" t="s">
        <v>1038</v>
      </c>
    </row>
    <row r="795" spans="1:47" ht="15" customHeight="1">
      <c r="A795" s="18" t="s">
        <v>29</v>
      </c>
      <c r="B795" s="18" t="s">
        <v>30</v>
      </c>
      <c r="C795" s="18" t="s">
        <v>2292</v>
      </c>
      <c r="D795" s="18" t="s">
        <v>2289</v>
      </c>
      <c r="E795" s="18"/>
      <c r="F795" s="17"/>
      <c r="G795" s="23"/>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7"/>
      <c r="AG795" s="7"/>
      <c r="AH795" s="7"/>
      <c r="AI795" s="7"/>
      <c r="AJ795" s="7"/>
      <c r="AK795" s="7"/>
      <c r="AL795" s="8"/>
      <c r="AM795" s="8"/>
      <c r="AN795" s="7"/>
      <c r="AO795" s="7"/>
      <c r="AP795" s="7"/>
      <c r="AQ795" s="7"/>
      <c r="AR795" s="7"/>
      <c r="AS795" s="7"/>
      <c r="AT795" s="152"/>
      <c r="AU795" s="80" t="s">
        <v>1038</v>
      </c>
    </row>
    <row r="796" spans="1:47" ht="15" customHeight="1">
      <c r="A796" s="18" t="s">
        <v>29</v>
      </c>
      <c r="B796" s="18" t="s">
        <v>30</v>
      </c>
      <c r="C796" s="18" t="s">
        <v>2292</v>
      </c>
      <c r="D796" s="18" t="s">
        <v>2259</v>
      </c>
      <c r="E796" s="18"/>
      <c r="F796" s="17"/>
      <c r="G796" s="23"/>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7"/>
      <c r="AG796" s="7"/>
      <c r="AH796" s="7"/>
      <c r="AI796" s="7"/>
      <c r="AJ796" s="7"/>
      <c r="AK796" s="7"/>
      <c r="AL796" s="8"/>
      <c r="AM796" s="8"/>
      <c r="AN796" s="7"/>
      <c r="AO796" s="7"/>
      <c r="AP796" s="7"/>
      <c r="AQ796" s="7"/>
      <c r="AR796" s="7"/>
      <c r="AS796" s="7"/>
      <c r="AT796" s="152"/>
      <c r="AU796" s="80" t="s">
        <v>1038</v>
      </c>
    </row>
    <row r="797" spans="1:47" ht="15" customHeight="1">
      <c r="A797" s="6" t="s">
        <v>29</v>
      </c>
      <c r="B797" s="6" t="s">
        <v>30</v>
      </c>
      <c r="C797" s="6" t="s">
        <v>2293</v>
      </c>
      <c r="D797" s="6" t="s">
        <v>2294</v>
      </c>
      <c r="E797" s="6"/>
      <c r="F797" s="9">
        <v>0.65</v>
      </c>
      <c r="G797" s="23" t="s">
        <v>525</v>
      </c>
      <c r="H797" s="6" t="s">
        <v>525</v>
      </c>
      <c r="I797" s="6" t="s">
        <v>525</v>
      </c>
      <c r="J797" s="6"/>
      <c r="K797" s="6"/>
      <c r="L797" s="6"/>
      <c r="M797" s="6"/>
      <c r="N797" s="6"/>
      <c r="O797" s="6"/>
      <c r="P797" s="6"/>
      <c r="Q797" s="6"/>
      <c r="R797" s="6"/>
      <c r="S797" s="6"/>
      <c r="T797" s="6"/>
      <c r="U797" s="6"/>
      <c r="V797" s="6"/>
      <c r="W797" s="6"/>
      <c r="X797" s="6"/>
      <c r="Y797" s="6"/>
      <c r="Z797" s="6"/>
      <c r="AA797" s="6"/>
      <c r="AB797" s="6"/>
      <c r="AC797" s="6"/>
      <c r="AD797" s="6"/>
      <c r="AE797" s="6"/>
      <c r="AF797" s="7">
        <v>0</v>
      </c>
      <c r="AG797" s="7">
        <f t="shared" ref="AG797:AH797" si="885">IF(H797="US",1,0)</f>
        <v>1</v>
      </c>
      <c r="AH797" s="7">
        <f t="shared" si="885"/>
        <v>1</v>
      </c>
      <c r="AI797" s="7">
        <f>IF(G797="US",1,0)</f>
        <v>1</v>
      </c>
      <c r="AJ797" s="7" t="str">
        <f>IF(AF797=0,"0",IF(AF797=0.5,"3","6"))</f>
        <v>0</v>
      </c>
      <c r="AK797" s="7" t="str">
        <f>IF(AI797=1,"6","0")</f>
        <v>6</v>
      </c>
      <c r="AL797" s="7" t="str">
        <f>IF(AF797=0,"1",IF(AF797=0.5,"3","6"))</f>
        <v>1</v>
      </c>
      <c r="AM797" s="7" t="str">
        <f>IF(AH797=1,"7","0")</f>
        <v>7</v>
      </c>
      <c r="AN797" s="7" t="str">
        <f>IF(AI797=1,"11","0")</f>
        <v>11</v>
      </c>
      <c r="AO797" s="7" t="str">
        <f>IF(AG797=1,"14","0")</f>
        <v>14</v>
      </c>
      <c r="AP797" s="7">
        <f>(0.5*F797)*100</f>
        <v>32.5</v>
      </c>
      <c r="AQ797" s="7">
        <f>SUM(AJ797+AK797+AL797+AM797+AN797+AO797+AP797)</f>
        <v>71.5</v>
      </c>
      <c r="AR797" s="10">
        <f>IF(AQ797&lt;AQ792,AR792+1,AR792)</f>
        <v>0</v>
      </c>
      <c r="AS797" s="10"/>
      <c r="AT797" s="152"/>
      <c r="AU797" t="s">
        <v>1813</v>
      </c>
    </row>
    <row r="798" spans="1:47" ht="15" customHeight="1">
      <c r="A798" s="18" t="s">
        <v>29</v>
      </c>
      <c r="B798" s="18" t="s">
        <v>30</v>
      </c>
      <c r="C798" s="18" t="s">
        <v>50</v>
      </c>
      <c r="D798" s="18" t="s">
        <v>1953</v>
      </c>
      <c r="E798" s="18"/>
      <c r="F798" s="17"/>
      <c r="G798" s="23"/>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7"/>
      <c r="AG798" s="7"/>
      <c r="AH798" s="7"/>
      <c r="AI798" s="7"/>
      <c r="AJ798" s="7"/>
      <c r="AK798" s="7"/>
      <c r="AL798" s="8"/>
      <c r="AM798" s="8"/>
      <c r="AN798" s="7"/>
      <c r="AO798" s="7"/>
      <c r="AP798" s="7"/>
      <c r="AQ798" s="7"/>
      <c r="AR798" s="7"/>
      <c r="AS798" s="7"/>
      <c r="AT798" s="152"/>
      <c r="AU798" s="80" t="s">
        <v>1038</v>
      </c>
    </row>
    <row r="799" spans="1:47" ht="15" customHeight="1">
      <c r="A799" s="18" t="s">
        <v>29</v>
      </c>
      <c r="B799" s="18" t="s">
        <v>30</v>
      </c>
      <c r="C799" s="18" t="s">
        <v>50</v>
      </c>
      <c r="D799" s="18" t="s">
        <v>2295</v>
      </c>
      <c r="E799" s="18"/>
      <c r="F799" s="17"/>
      <c r="G799" s="23"/>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7"/>
      <c r="AG799" s="7"/>
      <c r="AH799" s="7"/>
      <c r="AI799" s="7"/>
      <c r="AJ799" s="7"/>
      <c r="AK799" s="7"/>
      <c r="AL799" s="8"/>
      <c r="AM799" s="8"/>
      <c r="AN799" s="7"/>
      <c r="AO799" s="7"/>
      <c r="AP799" s="7"/>
      <c r="AQ799" s="7"/>
      <c r="AR799" s="7"/>
      <c r="AS799" s="7"/>
      <c r="AT799" s="152"/>
      <c r="AU799" s="80" t="s">
        <v>1038</v>
      </c>
    </row>
    <row r="800" spans="1:47" ht="15" customHeight="1">
      <c r="A800" s="18" t="s">
        <v>29</v>
      </c>
      <c r="B800" s="18" t="s">
        <v>30</v>
      </c>
      <c r="C800" s="18" t="s">
        <v>50</v>
      </c>
      <c r="D800" s="18" t="s">
        <v>2296</v>
      </c>
      <c r="E800" s="18"/>
      <c r="F800" s="17"/>
      <c r="G800" s="23"/>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7"/>
      <c r="AG800" s="7"/>
      <c r="AH800" s="7"/>
      <c r="AI800" s="7"/>
      <c r="AJ800" s="7"/>
      <c r="AK800" s="7"/>
      <c r="AL800" s="8"/>
      <c r="AM800" s="8"/>
      <c r="AN800" s="7"/>
      <c r="AO800" s="7"/>
      <c r="AP800" s="7"/>
      <c r="AQ800" s="7"/>
      <c r="AR800" s="7"/>
      <c r="AS800" s="7"/>
      <c r="AT800" s="152"/>
      <c r="AU800" s="80" t="s">
        <v>1038</v>
      </c>
    </row>
    <row r="801" spans="1:47" ht="15" customHeight="1">
      <c r="A801" s="18" t="s">
        <v>29</v>
      </c>
      <c r="B801" s="18" t="s">
        <v>30</v>
      </c>
      <c r="C801" s="18" t="s">
        <v>50</v>
      </c>
      <c r="D801" s="18" t="s">
        <v>2297</v>
      </c>
      <c r="E801" s="18"/>
      <c r="F801" s="17"/>
      <c r="G801" s="23"/>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7"/>
      <c r="AG801" s="7"/>
      <c r="AH801" s="7"/>
      <c r="AI801" s="7"/>
      <c r="AJ801" s="7"/>
      <c r="AK801" s="7"/>
      <c r="AL801" s="8"/>
      <c r="AM801" s="8"/>
      <c r="AN801" s="7"/>
      <c r="AO801" s="7"/>
      <c r="AP801" s="7"/>
      <c r="AQ801" s="7"/>
      <c r="AR801" s="7"/>
      <c r="AS801" s="7"/>
      <c r="AT801" s="152"/>
      <c r="AU801" s="80" t="s">
        <v>1038</v>
      </c>
    </row>
    <row r="802" spans="1:47" ht="15" customHeight="1">
      <c r="A802" s="6" t="s">
        <v>29</v>
      </c>
      <c r="B802" s="6" t="s">
        <v>30</v>
      </c>
      <c r="C802" s="6" t="s">
        <v>2298</v>
      </c>
      <c r="D802" s="6"/>
      <c r="E802" s="6"/>
      <c r="F802" s="9">
        <v>0.7</v>
      </c>
      <c r="G802" s="23" t="s">
        <v>525</v>
      </c>
      <c r="H802" s="6" t="s">
        <v>525</v>
      </c>
      <c r="I802" s="6" t="s">
        <v>525</v>
      </c>
      <c r="J802" s="6"/>
      <c r="K802" s="6"/>
      <c r="L802" s="6"/>
      <c r="M802" s="6"/>
      <c r="N802" s="6"/>
      <c r="O802" s="6"/>
      <c r="P802" s="6"/>
      <c r="Q802" s="6"/>
      <c r="R802" s="6"/>
      <c r="S802" s="6"/>
      <c r="T802" s="6"/>
      <c r="U802" s="6"/>
      <c r="V802" s="6"/>
      <c r="W802" s="6"/>
      <c r="X802" s="6"/>
      <c r="Y802" s="6"/>
      <c r="Z802" s="6"/>
      <c r="AA802" s="6"/>
      <c r="AB802" s="6"/>
      <c r="AC802" s="6"/>
      <c r="AD802" s="6"/>
      <c r="AE802" s="6"/>
      <c r="AF802" s="7">
        <v>0</v>
      </c>
      <c r="AG802" s="7">
        <f t="shared" ref="AG802:AH802" si="886">IF(H802="US",1,0)</f>
        <v>1</v>
      </c>
      <c r="AH802" s="7">
        <f t="shared" si="886"/>
        <v>1</v>
      </c>
      <c r="AI802" s="7">
        <f>IF(G802="US",1,0)</f>
        <v>1</v>
      </c>
      <c r="AJ802" s="7" t="str">
        <f>IF(AF802=0,"0",IF(AF802=0.5,"3","6"))</f>
        <v>0</v>
      </c>
      <c r="AK802" s="7" t="str">
        <f>IF(AI802=1,"6","0")</f>
        <v>6</v>
      </c>
      <c r="AL802" s="7">
        <v>3</v>
      </c>
      <c r="AM802" s="7" t="str">
        <f>IF(AH802=1,"7","0")</f>
        <v>7</v>
      </c>
      <c r="AN802" s="7" t="str">
        <f>IF(AI802=1,"11","0")</f>
        <v>11</v>
      </c>
      <c r="AO802" s="7" t="str">
        <f>IF(AG802=1,"14","0")</f>
        <v>14</v>
      </c>
      <c r="AP802" s="7">
        <f>(0.5*F802)*100</f>
        <v>35</v>
      </c>
      <c r="AQ802" s="7">
        <f>SUM(AJ802+AK802+AL802+AM802+AN802+AO802+AP802)</f>
        <v>76</v>
      </c>
      <c r="AR802" s="10">
        <f>IF(AQ802&lt;AQ798,AR798+1,AR798)</f>
        <v>0</v>
      </c>
      <c r="AS802" s="10"/>
      <c r="AT802" s="152"/>
      <c r="AU802" t="s">
        <v>1813</v>
      </c>
    </row>
    <row r="803" spans="1:47" ht="15" customHeight="1">
      <c r="A803" s="18" t="s">
        <v>97</v>
      </c>
      <c r="B803" s="18" t="s">
        <v>98</v>
      </c>
      <c r="C803" s="18" t="s">
        <v>1312</v>
      </c>
      <c r="D803" s="18" t="s">
        <v>2034</v>
      </c>
      <c r="E803" s="18"/>
      <c r="F803" s="17"/>
      <c r="G803" s="23"/>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7"/>
      <c r="AG803" s="7"/>
      <c r="AH803" s="7"/>
      <c r="AI803" s="7"/>
      <c r="AJ803" s="7"/>
      <c r="AK803" s="7"/>
      <c r="AL803" s="8"/>
      <c r="AM803" s="8"/>
      <c r="AN803" s="7"/>
      <c r="AO803" s="7"/>
      <c r="AP803" s="7"/>
      <c r="AQ803" s="7"/>
      <c r="AR803" s="7"/>
      <c r="AS803" s="7"/>
      <c r="AT803" s="152"/>
      <c r="AU803" s="80" t="s">
        <v>1038</v>
      </c>
    </row>
    <row r="804" spans="1:47" ht="15" customHeight="1">
      <c r="A804" s="18" t="s">
        <v>97</v>
      </c>
      <c r="B804" s="18" t="s">
        <v>98</v>
      </c>
      <c r="C804" s="18" t="s">
        <v>1312</v>
      </c>
      <c r="D804" s="18" t="s">
        <v>2299</v>
      </c>
      <c r="E804" s="18"/>
      <c r="F804" s="17">
        <v>0</v>
      </c>
      <c r="G804" s="23" t="s">
        <v>1995</v>
      </c>
      <c r="H804" s="6" t="s">
        <v>1995</v>
      </c>
      <c r="I804" s="6" t="s">
        <v>1995</v>
      </c>
      <c r="J804" s="6"/>
      <c r="K804" s="6"/>
      <c r="L804" s="6"/>
      <c r="M804" s="6"/>
      <c r="N804" s="6"/>
      <c r="O804" s="6"/>
      <c r="P804" s="6"/>
      <c r="Q804" s="6"/>
      <c r="R804" s="6"/>
      <c r="S804" s="6"/>
      <c r="T804" s="6"/>
      <c r="U804" s="6"/>
      <c r="V804" s="6"/>
      <c r="W804" s="6"/>
      <c r="X804" s="6"/>
      <c r="Y804" s="6"/>
      <c r="Z804" s="6"/>
      <c r="AA804" s="6"/>
      <c r="AB804" s="6"/>
      <c r="AC804" s="6"/>
      <c r="AD804" s="6"/>
      <c r="AE804" s="6"/>
      <c r="AF804" s="7">
        <v>0</v>
      </c>
      <c r="AG804" s="7">
        <f t="shared" ref="AG804:AH804" si="887">IF(H804="US",1,0)</f>
        <v>0</v>
      </c>
      <c r="AH804" s="7">
        <f t="shared" si="887"/>
        <v>0</v>
      </c>
      <c r="AI804" s="7">
        <f t="shared" ref="AI804:AI805" si="888">IF(G804="US",1,0)</f>
        <v>0</v>
      </c>
      <c r="AJ804" s="7" t="str">
        <f t="shared" ref="AJ804:AJ805" si="889">IF(AF804=0,"0",IF(AF804=0.5,"3","6"))</f>
        <v>0</v>
      </c>
      <c r="AK804" s="7" t="str">
        <f t="shared" ref="AK804:AK805" si="890">IF(AI804=1,"6","0")</f>
        <v>0</v>
      </c>
      <c r="AL804" s="7" t="str">
        <f t="shared" ref="AL804:AL805" si="891">IF(AF804=0,"1",IF(AF804=0.5,"3","6"))</f>
        <v>1</v>
      </c>
      <c r="AM804" s="7" t="str">
        <f t="shared" ref="AM804:AM805" si="892">IF(AH804=1,"7","0")</f>
        <v>0</v>
      </c>
      <c r="AN804" s="7" t="str">
        <f t="shared" ref="AN804:AN805" si="893">IF(AI804=1,"11","0")</f>
        <v>0</v>
      </c>
      <c r="AO804" s="7" t="str">
        <f t="shared" ref="AO804:AO805" si="894">IF(AG804=1,"14","0")</f>
        <v>0</v>
      </c>
      <c r="AP804" s="7">
        <f t="shared" ref="AP804:AP805" si="895">(0.5*F804)*100</f>
        <v>0</v>
      </c>
      <c r="AQ804" s="7">
        <f t="shared" ref="AQ804:AQ805" si="896">SUM(AJ804+AK804+AL804+AM804+AN804+AO804+AP804)</f>
        <v>1</v>
      </c>
      <c r="AR804" s="10">
        <f t="shared" ref="AR804:AR805" si="897">IF(AQ804&lt;AQ803,AR803+1,AR803)</f>
        <v>0</v>
      </c>
      <c r="AS804" s="10"/>
      <c r="AT804" s="152"/>
      <c r="AU804" s="80" t="s">
        <v>1038</v>
      </c>
    </row>
    <row r="805" spans="1:47" ht="15" customHeight="1">
      <c r="A805" s="18" t="s">
        <v>97</v>
      </c>
      <c r="B805" s="18" t="s">
        <v>98</v>
      </c>
      <c r="C805" s="18" t="s">
        <v>1312</v>
      </c>
      <c r="D805" s="18" t="s">
        <v>1874</v>
      </c>
      <c r="E805" s="18"/>
      <c r="F805" s="17">
        <v>0</v>
      </c>
      <c r="G805" s="23" t="s">
        <v>1995</v>
      </c>
      <c r="H805" s="6" t="s">
        <v>1995</v>
      </c>
      <c r="I805" s="6" t="s">
        <v>1995</v>
      </c>
      <c r="J805" s="6"/>
      <c r="K805" s="6"/>
      <c r="L805" s="6"/>
      <c r="M805" s="6"/>
      <c r="N805" s="6"/>
      <c r="O805" s="6"/>
      <c r="P805" s="6"/>
      <c r="Q805" s="6"/>
      <c r="R805" s="6"/>
      <c r="S805" s="6"/>
      <c r="T805" s="6"/>
      <c r="U805" s="6"/>
      <c r="V805" s="6"/>
      <c r="W805" s="6"/>
      <c r="X805" s="6"/>
      <c r="Y805" s="6"/>
      <c r="Z805" s="6"/>
      <c r="AA805" s="6"/>
      <c r="AB805" s="6"/>
      <c r="AC805" s="6"/>
      <c r="AD805" s="6"/>
      <c r="AE805" s="6"/>
      <c r="AF805" s="7">
        <v>0</v>
      </c>
      <c r="AG805" s="7">
        <f t="shared" ref="AG805:AH805" si="898">IF(H805="US",1,0)</f>
        <v>0</v>
      </c>
      <c r="AH805" s="7">
        <f t="shared" si="898"/>
        <v>0</v>
      </c>
      <c r="AI805" s="7">
        <f t="shared" si="888"/>
        <v>0</v>
      </c>
      <c r="AJ805" s="7" t="str">
        <f t="shared" si="889"/>
        <v>0</v>
      </c>
      <c r="AK805" s="7" t="str">
        <f t="shared" si="890"/>
        <v>0</v>
      </c>
      <c r="AL805" s="7" t="str">
        <f t="shared" si="891"/>
        <v>1</v>
      </c>
      <c r="AM805" s="7" t="str">
        <f t="shared" si="892"/>
        <v>0</v>
      </c>
      <c r="AN805" s="7" t="str">
        <f t="shared" si="893"/>
        <v>0</v>
      </c>
      <c r="AO805" s="7" t="str">
        <f t="shared" si="894"/>
        <v>0</v>
      </c>
      <c r="AP805" s="7">
        <f t="shared" si="895"/>
        <v>0</v>
      </c>
      <c r="AQ805" s="7">
        <f t="shared" si="896"/>
        <v>1</v>
      </c>
      <c r="AR805" s="10">
        <f t="shared" si="897"/>
        <v>0</v>
      </c>
      <c r="AS805" s="10"/>
      <c r="AT805" s="152"/>
      <c r="AU805" s="80" t="s">
        <v>1038</v>
      </c>
    </row>
    <row r="806" spans="1:47" ht="15" customHeight="1">
      <c r="A806" s="18" t="s">
        <v>97</v>
      </c>
      <c r="B806" s="18" t="s">
        <v>98</v>
      </c>
      <c r="C806" s="90" t="s">
        <v>342</v>
      </c>
      <c r="D806" s="90" t="s">
        <v>2300</v>
      </c>
      <c r="E806" s="90"/>
      <c r="F806" s="17"/>
      <c r="G806" s="23"/>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7"/>
      <c r="AG806" s="7"/>
      <c r="AH806" s="7"/>
      <c r="AI806" s="7"/>
      <c r="AJ806" s="7"/>
      <c r="AK806" s="7"/>
      <c r="AL806" s="8"/>
      <c r="AM806" s="8"/>
      <c r="AN806" s="7"/>
      <c r="AO806" s="7"/>
      <c r="AP806" s="7"/>
      <c r="AQ806" s="7"/>
      <c r="AR806" s="7"/>
      <c r="AS806" s="7"/>
      <c r="AT806" s="152"/>
      <c r="AU806" s="80" t="s">
        <v>1038</v>
      </c>
    </row>
    <row r="807" spans="1:47" ht="15" customHeight="1">
      <c r="A807" s="18" t="s">
        <v>97</v>
      </c>
      <c r="B807" s="18" t="s">
        <v>98</v>
      </c>
      <c r="C807" s="18" t="s">
        <v>342</v>
      </c>
      <c r="D807" s="18" t="s">
        <v>1874</v>
      </c>
      <c r="E807" s="18"/>
      <c r="F807" s="17">
        <v>0.41</v>
      </c>
      <c r="G807" s="23" t="s">
        <v>525</v>
      </c>
      <c r="H807" s="6" t="s">
        <v>525</v>
      </c>
      <c r="I807" s="6" t="s">
        <v>525</v>
      </c>
      <c r="J807" s="6"/>
      <c r="K807" s="6"/>
      <c r="L807" s="6"/>
      <c r="M807" s="6"/>
      <c r="N807" s="6"/>
      <c r="O807" s="6"/>
      <c r="P807" s="6"/>
      <c r="Q807" s="6"/>
      <c r="R807" s="6"/>
      <c r="S807" s="6"/>
      <c r="T807" s="6"/>
      <c r="U807" s="6"/>
      <c r="V807" s="6"/>
      <c r="W807" s="6"/>
      <c r="X807" s="6"/>
      <c r="Y807" s="6"/>
      <c r="Z807" s="6"/>
      <c r="AA807" s="6"/>
      <c r="AB807" s="6"/>
      <c r="AC807" s="6"/>
      <c r="AD807" s="6"/>
      <c r="AE807" s="6"/>
      <c r="AF807" s="7">
        <v>0</v>
      </c>
      <c r="AG807" s="7">
        <f t="shared" ref="AG807:AH807" si="899">IF(H807="US",1,0)</f>
        <v>1</v>
      </c>
      <c r="AH807" s="7">
        <f t="shared" si="899"/>
        <v>1</v>
      </c>
      <c r="AI807" s="7">
        <f t="shared" ref="AI807:AI813" si="900">IF(G807="US",1,0)</f>
        <v>1</v>
      </c>
      <c r="AJ807" s="7" t="str">
        <f t="shared" ref="AJ807:AJ813" si="901">IF(AF807=0,"0",IF(AF807=0.5,"3","6"))</f>
        <v>0</v>
      </c>
      <c r="AK807" s="7" t="str">
        <f t="shared" ref="AK807:AK813" si="902">IF(AI807=1,"6","0")</f>
        <v>6</v>
      </c>
      <c r="AL807" s="7" t="str">
        <f t="shared" ref="AL807:AL813" si="903">IF(AF807=0,"1",IF(AF807=0.5,"3","6"))</f>
        <v>1</v>
      </c>
      <c r="AM807" s="7" t="str">
        <f t="shared" ref="AM807:AM813" si="904">IF(AH807=1,"7","0")</f>
        <v>7</v>
      </c>
      <c r="AN807" s="7" t="str">
        <f t="shared" ref="AN807:AN813" si="905">IF(AI807=1,"11","0")</f>
        <v>11</v>
      </c>
      <c r="AO807" s="7" t="str">
        <f t="shared" ref="AO807:AO813" si="906">IF(AG807=1,"14","0")</f>
        <v>14</v>
      </c>
      <c r="AP807" s="7">
        <f t="shared" ref="AP807:AP813" si="907">(0.5*F807)*100</f>
        <v>20.5</v>
      </c>
      <c r="AQ807" s="7">
        <f t="shared" ref="AQ807:AQ813" si="908">SUM(AJ807+AK807+AL807+AM807+AN807+AO807+AP807)</f>
        <v>59.5</v>
      </c>
      <c r="AR807" s="10">
        <f>IF(AQ807&lt;AQ805,AR805+1,AR805)</f>
        <v>0</v>
      </c>
      <c r="AS807" s="10"/>
      <c r="AT807" s="152"/>
      <c r="AU807" s="80" t="s">
        <v>1038</v>
      </c>
    </row>
    <row r="808" spans="1:47" ht="15" customHeight="1">
      <c r="A808" s="6" t="s">
        <v>97</v>
      </c>
      <c r="B808" s="6" t="s">
        <v>98</v>
      </c>
      <c r="C808" s="6" t="s">
        <v>342</v>
      </c>
      <c r="D808" s="6" t="s">
        <v>2301</v>
      </c>
      <c r="E808" s="6"/>
      <c r="F808" s="9">
        <v>0.41</v>
      </c>
      <c r="G808" s="23" t="s">
        <v>525</v>
      </c>
      <c r="H808" s="6" t="s">
        <v>525</v>
      </c>
      <c r="I808" s="6" t="s">
        <v>525</v>
      </c>
      <c r="J808" s="6"/>
      <c r="K808" s="6"/>
      <c r="L808" s="6"/>
      <c r="M808" s="6"/>
      <c r="N808" s="6"/>
      <c r="O808" s="6"/>
      <c r="P808" s="6"/>
      <c r="Q808" s="6"/>
      <c r="R808" s="6"/>
      <c r="S808" s="6"/>
      <c r="T808" s="6"/>
      <c r="U808" s="6"/>
      <c r="V808" s="6"/>
      <c r="W808" s="6"/>
      <c r="X808" s="6"/>
      <c r="Y808" s="6"/>
      <c r="Z808" s="6"/>
      <c r="AA808" s="6"/>
      <c r="AB808" s="6"/>
      <c r="AC808" s="6"/>
      <c r="AD808" s="6"/>
      <c r="AE808" s="6"/>
      <c r="AF808" s="7">
        <v>0</v>
      </c>
      <c r="AG808" s="7">
        <f t="shared" ref="AG808:AH808" si="909">IF(H808="US",1,0)</f>
        <v>1</v>
      </c>
      <c r="AH808" s="7">
        <f t="shared" si="909"/>
        <v>1</v>
      </c>
      <c r="AI808" s="7">
        <f t="shared" si="900"/>
        <v>1</v>
      </c>
      <c r="AJ808" s="7" t="str">
        <f t="shared" si="901"/>
        <v>0</v>
      </c>
      <c r="AK808" s="7" t="str">
        <f t="shared" si="902"/>
        <v>6</v>
      </c>
      <c r="AL808" s="7" t="str">
        <f t="shared" si="903"/>
        <v>1</v>
      </c>
      <c r="AM808" s="7" t="str">
        <f t="shared" si="904"/>
        <v>7</v>
      </c>
      <c r="AN808" s="7" t="str">
        <f t="shared" si="905"/>
        <v>11</v>
      </c>
      <c r="AO808" s="7" t="str">
        <f t="shared" si="906"/>
        <v>14</v>
      </c>
      <c r="AP808" s="7">
        <f t="shared" si="907"/>
        <v>20.5</v>
      </c>
      <c r="AQ808" s="7">
        <f t="shared" si="908"/>
        <v>59.5</v>
      </c>
      <c r="AR808" s="10">
        <f t="shared" ref="AR808:AR813" si="910">IF(AQ808&lt;AQ807,AR807+1,AR807)</f>
        <v>0</v>
      </c>
      <c r="AS808" s="10"/>
      <c r="AT808" s="152"/>
      <c r="AU808" t="s">
        <v>2302</v>
      </c>
    </row>
    <row r="809" spans="1:47" ht="15" customHeight="1">
      <c r="A809" s="6" t="s">
        <v>97</v>
      </c>
      <c r="B809" s="6" t="s">
        <v>98</v>
      </c>
      <c r="C809" s="6" t="s">
        <v>342</v>
      </c>
      <c r="D809" s="6" t="s">
        <v>2303</v>
      </c>
      <c r="E809" s="6"/>
      <c r="F809" s="9">
        <v>0.01</v>
      </c>
      <c r="G809" s="23" t="s">
        <v>613</v>
      </c>
      <c r="H809" s="6" t="s">
        <v>613</v>
      </c>
      <c r="I809" s="6" t="s">
        <v>613</v>
      </c>
      <c r="J809" s="6"/>
      <c r="K809" s="6"/>
      <c r="L809" s="6"/>
      <c r="M809" s="6"/>
      <c r="N809" s="6"/>
      <c r="O809" s="6"/>
      <c r="P809" s="6"/>
      <c r="Q809" s="6"/>
      <c r="R809" s="6"/>
      <c r="S809" s="6"/>
      <c r="T809" s="6"/>
      <c r="U809" s="6"/>
      <c r="V809" s="6"/>
      <c r="W809" s="6"/>
      <c r="X809" s="6"/>
      <c r="Y809" s="6"/>
      <c r="Z809" s="6"/>
      <c r="AA809" s="6"/>
      <c r="AB809" s="6"/>
      <c r="AC809" s="6"/>
      <c r="AD809" s="6"/>
      <c r="AE809" s="6"/>
      <c r="AF809" s="7">
        <v>0</v>
      </c>
      <c r="AG809" s="7">
        <f t="shared" ref="AG809:AH809" si="911">IF(H809="US",1,0)</f>
        <v>0</v>
      </c>
      <c r="AH809" s="7">
        <f t="shared" si="911"/>
        <v>0</v>
      </c>
      <c r="AI809" s="7">
        <f t="shared" si="900"/>
        <v>0</v>
      </c>
      <c r="AJ809" s="7" t="str">
        <f t="shared" si="901"/>
        <v>0</v>
      </c>
      <c r="AK809" s="7" t="str">
        <f t="shared" si="902"/>
        <v>0</v>
      </c>
      <c r="AL809" s="7" t="str">
        <f t="shared" si="903"/>
        <v>1</v>
      </c>
      <c r="AM809" s="7" t="str">
        <f t="shared" si="904"/>
        <v>0</v>
      </c>
      <c r="AN809" s="7" t="str">
        <f t="shared" si="905"/>
        <v>0</v>
      </c>
      <c r="AO809" s="7" t="str">
        <f t="shared" si="906"/>
        <v>0</v>
      </c>
      <c r="AP809" s="7">
        <f t="shared" si="907"/>
        <v>0.5</v>
      </c>
      <c r="AQ809" s="7">
        <f t="shared" si="908"/>
        <v>1.5</v>
      </c>
      <c r="AR809" s="10">
        <f t="shared" si="910"/>
        <v>1</v>
      </c>
      <c r="AS809" s="10"/>
      <c r="AT809" s="152"/>
      <c r="AU809" t="s">
        <v>2302</v>
      </c>
    </row>
    <row r="810" spans="1:47" ht="15" customHeight="1">
      <c r="A810" s="18" t="s">
        <v>97</v>
      </c>
      <c r="B810" s="18" t="s">
        <v>98</v>
      </c>
      <c r="C810" s="18" t="s">
        <v>342</v>
      </c>
      <c r="D810" s="18" t="s">
        <v>2034</v>
      </c>
      <c r="E810" s="18"/>
      <c r="F810" s="17">
        <v>0.41</v>
      </c>
      <c r="G810" s="23" t="s">
        <v>525</v>
      </c>
      <c r="H810" s="6" t="s">
        <v>525</v>
      </c>
      <c r="I810" s="6" t="s">
        <v>525</v>
      </c>
      <c r="J810" s="6"/>
      <c r="K810" s="6"/>
      <c r="L810" s="6"/>
      <c r="M810" s="6"/>
      <c r="N810" s="6"/>
      <c r="O810" s="6"/>
      <c r="P810" s="6"/>
      <c r="Q810" s="6"/>
      <c r="R810" s="6"/>
      <c r="S810" s="6"/>
      <c r="T810" s="6"/>
      <c r="U810" s="6"/>
      <c r="V810" s="6"/>
      <c r="W810" s="6"/>
      <c r="X810" s="6"/>
      <c r="Y810" s="6"/>
      <c r="Z810" s="6"/>
      <c r="AA810" s="6"/>
      <c r="AB810" s="6"/>
      <c r="AC810" s="6"/>
      <c r="AD810" s="6"/>
      <c r="AE810" s="6"/>
      <c r="AF810" s="7">
        <v>0</v>
      </c>
      <c r="AG810" s="7">
        <f t="shared" ref="AG810:AH810" si="912">IF(H810="US",1,0)</f>
        <v>1</v>
      </c>
      <c r="AH810" s="7">
        <f t="shared" si="912"/>
        <v>1</v>
      </c>
      <c r="AI810" s="7">
        <f t="shared" si="900"/>
        <v>1</v>
      </c>
      <c r="AJ810" s="7" t="str">
        <f t="shared" si="901"/>
        <v>0</v>
      </c>
      <c r="AK810" s="7" t="str">
        <f t="shared" si="902"/>
        <v>6</v>
      </c>
      <c r="AL810" s="7" t="str">
        <f t="shared" si="903"/>
        <v>1</v>
      </c>
      <c r="AM810" s="7" t="str">
        <f t="shared" si="904"/>
        <v>7</v>
      </c>
      <c r="AN810" s="7" t="str">
        <f t="shared" si="905"/>
        <v>11</v>
      </c>
      <c r="AO810" s="7" t="str">
        <f t="shared" si="906"/>
        <v>14</v>
      </c>
      <c r="AP810" s="7">
        <f t="shared" si="907"/>
        <v>20.5</v>
      </c>
      <c r="AQ810" s="7">
        <f t="shared" si="908"/>
        <v>59.5</v>
      </c>
      <c r="AR810" s="10">
        <f t="shared" si="910"/>
        <v>1</v>
      </c>
      <c r="AS810" s="10"/>
      <c r="AT810" s="152"/>
      <c r="AU810" s="80" t="s">
        <v>1038</v>
      </c>
    </row>
    <row r="811" spans="1:47" ht="15" customHeight="1">
      <c r="A811" s="18" t="s">
        <v>97</v>
      </c>
      <c r="B811" s="18" t="s">
        <v>98</v>
      </c>
      <c r="C811" s="18" t="s">
        <v>342</v>
      </c>
      <c r="D811" s="18" t="s">
        <v>1953</v>
      </c>
      <c r="E811" s="18"/>
      <c r="F811" s="17">
        <v>0.01</v>
      </c>
      <c r="G811" s="23" t="s">
        <v>613</v>
      </c>
      <c r="H811" s="6" t="s">
        <v>613</v>
      </c>
      <c r="I811" s="6" t="s">
        <v>613</v>
      </c>
      <c r="J811" s="6"/>
      <c r="K811" s="6"/>
      <c r="L811" s="6"/>
      <c r="M811" s="6"/>
      <c r="N811" s="6"/>
      <c r="O811" s="6"/>
      <c r="P811" s="6"/>
      <c r="Q811" s="6"/>
      <c r="R811" s="6"/>
      <c r="S811" s="6"/>
      <c r="T811" s="6"/>
      <c r="U811" s="6"/>
      <c r="V811" s="6"/>
      <c r="W811" s="6"/>
      <c r="X811" s="6"/>
      <c r="Y811" s="6"/>
      <c r="Z811" s="6"/>
      <c r="AA811" s="6"/>
      <c r="AB811" s="6"/>
      <c r="AC811" s="6"/>
      <c r="AD811" s="6"/>
      <c r="AE811" s="6"/>
      <c r="AF811" s="7">
        <v>0</v>
      </c>
      <c r="AG811" s="7">
        <f t="shared" ref="AG811:AH811" si="913">IF(H811="US",1,0)</f>
        <v>0</v>
      </c>
      <c r="AH811" s="7">
        <f t="shared" si="913"/>
        <v>0</v>
      </c>
      <c r="AI811" s="7">
        <f t="shared" si="900"/>
        <v>0</v>
      </c>
      <c r="AJ811" s="7" t="str">
        <f t="shared" si="901"/>
        <v>0</v>
      </c>
      <c r="AK811" s="7" t="str">
        <f t="shared" si="902"/>
        <v>0</v>
      </c>
      <c r="AL811" s="7" t="str">
        <f t="shared" si="903"/>
        <v>1</v>
      </c>
      <c r="AM811" s="7" t="str">
        <f t="shared" si="904"/>
        <v>0</v>
      </c>
      <c r="AN811" s="7" t="str">
        <f t="shared" si="905"/>
        <v>0</v>
      </c>
      <c r="AO811" s="7" t="str">
        <f t="shared" si="906"/>
        <v>0</v>
      </c>
      <c r="AP811" s="7">
        <f t="shared" si="907"/>
        <v>0.5</v>
      </c>
      <c r="AQ811" s="7">
        <f t="shared" si="908"/>
        <v>1.5</v>
      </c>
      <c r="AR811" s="10">
        <f t="shared" si="910"/>
        <v>2</v>
      </c>
      <c r="AS811" s="10"/>
      <c r="AT811" s="152"/>
      <c r="AU811" s="80" t="s">
        <v>1038</v>
      </c>
    </row>
    <row r="812" spans="1:47" ht="15" customHeight="1">
      <c r="A812" s="18" t="s">
        <v>97</v>
      </c>
      <c r="B812" s="18" t="s">
        <v>98</v>
      </c>
      <c r="C812" s="18" t="s">
        <v>342</v>
      </c>
      <c r="D812" s="18" t="s">
        <v>2304</v>
      </c>
      <c r="E812" s="18"/>
      <c r="F812" s="17">
        <v>0.41</v>
      </c>
      <c r="G812" s="23" t="s">
        <v>525</v>
      </c>
      <c r="H812" s="6" t="s">
        <v>525</v>
      </c>
      <c r="I812" s="6" t="s">
        <v>525</v>
      </c>
      <c r="J812" s="6"/>
      <c r="K812" s="6"/>
      <c r="L812" s="6"/>
      <c r="M812" s="6"/>
      <c r="N812" s="6"/>
      <c r="O812" s="6"/>
      <c r="P812" s="6"/>
      <c r="Q812" s="6"/>
      <c r="R812" s="6"/>
      <c r="S812" s="6"/>
      <c r="T812" s="6"/>
      <c r="U812" s="6"/>
      <c r="V812" s="6"/>
      <c r="W812" s="6"/>
      <c r="X812" s="6"/>
      <c r="Y812" s="6"/>
      <c r="Z812" s="6"/>
      <c r="AA812" s="6"/>
      <c r="AB812" s="6"/>
      <c r="AC812" s="6"/>
      <c r="AD812" s="6"/>
      <c r="AE812" s="6"/>
      <c r="AF812" s="7">
        <v>0</v>
      </c>
      <c r="AG812" s="7">
        <f t="shared" ref="AG812:AH812" si="914">IF(H812="US",1,0)</f>
        <v>1</v>
      </c>
      <c r="AH812" s="7">
        <f t="shared" si="914"/>
        <v>1</v>
      </c>
      <c r="AI812" s="7">
        <f t="shared" si="900"/>
        <v>1</v>
      </c>
      <c r="AJ812" s="7" t="str">
        <f t="shared" si="901"/>
        <v>0</v>
      </c>
      <c r="AK812" s="7" t="str">
        <f t="shared" si="902"/>
        <v>6</v>
      </c>
      <c r="AL812" s="7" t="str">
        <f t="shared" si="903"/>
        <v>1</v>
      </c>
      <c r="AM812" s="7" t="str">
        <f t="shared" si="904"/>
        <v>7</v>
      </c>
      <c r="AN812" s="7" t="str">
        <f t="shared" si="905"/>
        <v>11</v>
      </c>
      <c r="AO812" s="7" t="str">
        <f t="shared" si="906"/>
        <v>14</v>
      </c>
      <c r="AP812" s="7">
        <f t="shared" si="907"/>
        <v>20.5</v>
      </c>
      <c r="AQ812" s="7">
        <f t="shared" si="908"/>
        <v>59.5</v>
      </c>
      <c r="AR812" s="10">
        <f t="shared" si="910"/>
        <v>2</v>
      </c>
      <c r="AS812" s="10"/>
      <c r="AT812" s="152"/>
      <c r="AU812" s="80" t="s">
        <v>1038</v>
      </c>
    </row>
    <row r="813" spans="1:47" ht="15" customHeight="1">
      <c r="A813" s="18" t="s">
        <v>97</v>
      </c>
      <c r="B813" s="18" t="s">
        <v>98</v>
      </c>
      <c r="C813" s="90" t="s">
        <v>1320</v>
      </c>
      <c r="D813" s="90"/>
      <c r="E813" s="90"/>
      <c r="F813" s="17">
        <v>0.01</v>
      </c>
      <c r="G813" s="23" t="s">
        <v>613</v>
      </c>
      <c r="H813" s="6" t="s">
        <v>613</v>
      </c>
      <c r="I813" s="6" t="s">
        <v>613</v>
      </c>
      <c r="J813" s="6"/>
      <c r="K813" s="6"/>
      <c r="L813" s="6"/>
      <c r="M813" s="6"/>
      <c r="N813" s="6"/>
      <c r="O813" s="6"/>
      <c r="P813" s="6"/>
      <c r="Q813" s="6"/>
      <c r="R813" s="6"/>
      <c r="S813" s="6"/>
      <c r="T813" s="6"/>
      <c r="U813" s="6"/>
      <c r="V813" s="6"/>
      <c r="W813" s="6"/>
      <c r="X813" s="6"/>
      <c r="Y813" s="6"/>
      <c r="Z813" s="6"/>
      <c r="AA813" s="6"/>
      <c r="AB813" s="6"/>
      <c r="AC813" s="6"/>
      <c r="AD813" s="6"/>
      <c r="AE813" s="6"/>
      <c r="AF813" s="7">
        <v>0</v>
      </c>
      <c r="AG813" s="7">
        <f t="shared" ref="AG813:AH813" si="915">IF(H813="US",1,0)</f>
        <v>0</v>
      </c>
      <c r="AH813" s="7">
        <f t="shared" si="915"/>
        <v>0</v>
      </c>
      <c r="AI813" s="7">
        <f t="shared" si="900"/>
        <v>0</v>
      </c>
      <c r="AJ813" s="7" t="str">
        <f t="shared" si="901"/>
        <v>0</v>
      </c>
      <c r="AK813" s="7" t="str">
        <f t="shared" si="902"/>
        <v>0</v>
      </c>
      <c r="AL813" s="7" t="str">
        <f t="shared" si="903"/>
        <v>1</v>
      </c>
      <c r="AM813" s="7" t="str">
        <f t="shared" si="904"/>
        <v>0</v>
      </c>
      <c r="AN813" s="7" t="str">
        <f t="shared" si="905"/>
        <v>0</v>
      </c>
      <c r="AO813" s="7" t="str">
        <f t="shared" si="906"/>
        <v>0</v>
      </c>
      <c r="AP813" s="7">
        <f t="shared" si="907"/>
        <v>0.5</v>
      </c>
      <c r="AQ813" s="7">
        <f t="shared" si="908"/>
        <v>1.5</v>
      </c>
      <c r="AR813" s="10">
        <f t="shared" si="910"/>
        <v>3</v>
      </c>
      <c r="AS813" s="10"/>
      <c r="AT813" s="152"/>
      <c r="AU813" s="80" t="s">
        <v>1038</v>
      </c>
    </row>
    <row r="814" spans="1:47" ht="15" customHeight="1">
      <c r="A814" s="18" t="s">
        <v>97</v>
      </c>
      <c r="B814" s="18" t="s">
        <v>98</v>
      </c>
      <c r="C814" s="90" t="s">
        <v>1320</v>
      </c>
      <c r="D814" s="90" t="s">
        <v>2305</v>
      </c>
      <c r="E814" s="90"/>
      <c r="F814" s="17"/>
      <c r="G814" s="23"/>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7"/>
      <c r="AG814" s="7"/>
      <c r="AH814" s="7"/>
      <c r="AI814" s="7"/>
      <c r="AJ814" s="7"/>
      <c r="AK814" s="7"/>
      <c r="AL814" s="7"/>
      <c r="AM814" s="7"/>
      <c r="AN814" s="7"/>
      <c r="AO814" s="7"/>
      <c r="AP814" s="7"/>
      <c r="AQ814" s="7"/>
      <c r="AR814" s="10"/>
      <c r="AS814" s="10"/>
      <c r="AT814" s="152"/>
      <c r="AU814" s="80" t="s">
        <v>1038</v>
      </c>
    </row>
    <row r="815" spans="1:47" ht="15" customHeight="1">
      <c r="A815" s="28" t="s">
        <v>97</v>
      </c>
      <c r="B815" s="28" t="s">
        <v>98</v>
      </c>
      <c r="C815" s="28" t="s">
        <v>2306</v>
      </c>
      <c r="D815" s="28"/>
      <c r="E815" s="28"/>
      <c r="F815" s="81">
        <v>0.02</v>
      </c>
      <c r="G815" s="23" t="s">
        <v>613</v>
      </c>
      <c r="H815" s="6" t="s">
        <v>613</v>
      </c>
      <c r="I815" s="6" t="s">
        <v>613</v>
      </c>
      <c r="J815" s="6"/>
      <c r="K815" s="6"/>
      <c r="L815" s="6"/>
      <c r="M815" s="6"/>
      <c r="N815" s="6"/>
      <c r="O815" s="6"/>
      <c r="P815" s="6"/>
      <c r="Q815" s="6"/>
      <c r="R815" s="6"/>
      <c r="S815" s="6"/>
      <c r="T815" s="6"/>
      <c r="U815" s="6"/>
      <c r="V815" s="6"/>
      <c r="W815" s="6"/>
      <c r="X815" s="6"/>
      <c r="Y815" s="6"/>
      <c r="Z815" s="6"/>
      <c r="AA815" s="6"/>
      <c r="AB815" s="6"/>
      <c r="AC815" s="6"/>
      <c r="AD815" s="6"/>
      <c r="AE815" s="6"/>
      <c r="AF815" s="7">
        <v>0</v>
      </c>
      <c r="AG815" s="7">
        <f t="shared" ref="AG815:AH815" si="916">IF(H815="US",1,0)</f>
        <v>0</v>
      </c>
      <c r="AH815" s="7">
        <f t="shared" si="916"/>
        <v>0</v>
      </c>
      <c r="AI815" s="7">
        <f t="shared" ref="AI815:AI818" si="917">IF(G815="US",1,0)</f>
        <v>0</v>
      </c>
      <c r="AJ815" s="7" t="str">
        <f t="shared" ref="AJ815:AJ818" si="918">IF(AF815=0,"0",IF(AF815=0.5,"3","6"))</f>
        <v>0</v>
      </c>
      <c r="AK815" s="7" t="str">
        <f t="shared" ref="AK815:AK818" si="919">IF(AI815=1,"6","0")</f>
        <v>0</v>
      </c>
      <c r="AL815" s="7" t="str">
        <f t="shared" ref="AL815:AL818" si="920">IF(AF815=0,"1",IF(AF815=0.5,"3","6"))</f>
        <v>1</v>
      </c>
      <c r="AM815" s="7" t="str">
        <f t="shared" ref="AM815:AM818" si="921">IF(AH815=1,"7","0")</f>
        <v>0</v>
      </c>
      <c r="AN815" s="7" t="str">
        <f t="shared" ref="AN815:AN818" si="922">IF(AI815=1,"11","0")</f>
        <v>0</v>
      </c>
      <c r="AO815" s="7" t="str">
        <f t="shared" ref="AO815:AO818" si="923">IF(AG815=1,"14","0")</f>
        <v>0</v>
      </c>
      <c r="AP815" s="7">
        <f t="shared" ref="AP815:AP818" si="924">(0.5*F815)*100</f>
        <v>1</v>
      </c>
      <c r="AQ815" s="7">
        <f t="shared" ref="AQ815:AQ818" si="925">SUM(AJ815+AK815+AL815+AM815+AN815+AO815+AP815)</f>
        <v>2</v>
      </c>
      <c r="AR815" s="10">
        <f t="shared" ref="AR815:AR818" si="926">IF(AQ815&lt;AQ814,AR814+1,AR814)</f>
        <v>0</v>
      </c>
      <c r="AS815" s="10"/>
      <c r="AT815" s="152"/>
      <c r="AU815" s="82" t="s">
        <v>1757</v>
      </c>
    </row>
    <row r="816" spans="1:47" ht="15" customHeight="1">
      <c r="A816" s="28" t="s">
        <v>97</v>
      </c>
      <c r="B816" s="28" t="s">
        <v>98</v>
      </c>
      <c r="C816" s="28" t="s">
        <v>1315</v>
      </c>
      <c r="D816" s="28"/>
      <c r="E816" s="28"/>
      <c r="F816" s="81">
        <v>0.02</v>
      </c>
      <c r="G816" s="23" t="s">
        <v>613</v>
      </c>
      <c r="H816" s="6" t="s">
        <v>613</v>
      </c>
      <c r="I816" s="6" t="s">
        <v>613</v>
      </c>
      <c r="J816" s="6"/>
      <c r="K816" s="6"/>
      <c r="L816" s="6"/>
      <c r="M816" s="6"/>
      <c r="N816" s="6"/>
      <c r="O816" s="6"/>
      <c r="P816" s="6"/>
      <c r="Q816" s="6"/>
      <c r="R816" s="6"/>
      <c r="S816" s="6"/>
      <c r="T816" s="6"/>
      <c r="U816" s="6"/>
      <c r="V816" s="6"/>
      <c r="W816" s="6"/>
      <c r="X816" s="6"/>
      <c r="Y816" s="6"/>
      <c r="Z816" s="6"/>
      <c r="AA816" s="6"/>
      <c r="AB816" s="6"/>
      <c r="AC816" s="6"/>
      <c r="AD816" s="6"/>
      <c r="AE816" s="6"/>
      <c r="AF816" s="7">
        <v>0</v>
      </c>
      <c r="AG816" s="7">
        <f t="shared" ref="AG816:AH816" si="927">IF(H816="US",1,0)</f>
        <v>0</v>
      </c>
      <c r="AH816" s="7">
        <f t="shared" si="927"/>
        <v>0</v>
      </c>
      <c r="AI816" s="7">
        <f t="shared" si="917"/>
        <v>0</v>
      </c>
      <c r="AJ816" s="7" t="str">
        <f t="shared" si="918"/>
        <v>0</v>
      </c>
      <c r="AK816" s="7" t="str">
        <f t="shared" si="919"/>
        <v>0</v>
      </c>
      <c r="AL816" s="7" t="str">
        <f t="shared" si="920"/>
        <v>1</v>
      </c>
      <c r="AM816" s="7" t="str">
        <f t="shared" si="921"/>
        <v>0</v>
      </c>
      <c r="AN816" s="7" t="str">
        <f t="shared" si="922"/>
        <v>0</v>
      </c>
      <c r="AO816" s="7" t="str">
        <f t="shared" si="923"/>
        <v>0</v>
      </c>
      <c r="AP816" s="7">
        <f t="shared" si="924"/>
        <v>1</v>
      </c>
      <c r="AQ816" s="7">
        <f t="shared" si="925"/>
        <v>2</v>
      </c>
      <c r="AR816" s="10">
        <f t="shared" si="926"/>
        <v>0</v>
      </c>
      <c r="AS816" s="10"/>
      <c r="AT816" s="152"/>
      <c r="AU816" s="82" t="s">
        <v>1757</v>
      </c>
    </row>
    <row r="817" spans="1:47" ht="15" customHeight="1">
      <c r="A817" s="28" t="s">
        <v>97</v>
      </c>
      <c r="B817" s="28" t="s">
        <v>98</v>
      </c>
      <c r="C817" s="28" t="s">
        <v>1316</v>
      </c>
      <c r="D817" s="28"/>
      <c r="E817" s="28"/>
      <c r="F817" s="81">
        <v>0.01</v>
      </c>
      <c r="G817" s="23" t="s">
        <v>613</v>
      </c>
      <c r="H817" s="6" t="s">
        <v>613</v>
      </c>
      <c r="I817" s="6" t="s">
        <v>613</v>
      </c>
      <c r="J817" s="6"/>
      <c r="K817" s="6"/>
      <c r="L817" s="6"/>
      <c r="M817" s="6"/>
      <c r="N817" s="6"/>
      <c r="O817" s="6"/>
      <c r="P817" s="6"/>
      <c r="Q817" s="6"/>
      <c r="R817" s="6"/>
      <c r="S817" s="6"/>
      <c r="T817" s="6"/>
      <c r="U817" s="6"/>
      <c r="V817" s="6"/>
      <c r="W817" s="6"/>
      <c r="X817" s="6"/>
      <c r="Y817" s="6"/>
      <c r="Z817" s="6"/>
      <c r="AA817" s="6"/>
      <c r="AB817" s="6"/>
      <c r="AC817" s="6"/>
      <c r="AD817" s="6"/>
      <c r="AE817" s="6"/>
      <c r="AF817" s="7">
        <v>0</v>
      </c>
      <c r="AG817" s="7">
        <f t="shared" ref="AG817:AH817" si="928">IF(H817="US",1,0)</f>
        <v>0</v>
      </c>
      <c r="AH817" s="7">
        <f t="shared" si="928"/>
        <v>0</v>
      </c>
      <c r="AI817" s="7">
        <f t="shared" si="917"/>
        <v>0</v>
      </c>
      <c r="AJ817" s="7" t="str">
        <f t="shared" si="918"/>
        <v>0</v>
      </c>
      <c r="AK817" s="7" t="str">
        <f t="shared" si="919"/>
        <v>0</v>
      </c>
      <c r="AL817" s="7" t="str">
        <f t="shared" si="920"/>
        <v>1</v>
      </c>
      <c r="AM817" s="7" t="str">
        <f t="shared" si="921"/>
        <v>0</v>
      </c>
      <c r="AN817" s="7" t="str">
        <f t="shared" si="922"/>
        <v>0</v>
      </c>
      <c r="AO817" s="7" t="str">
        <f t="shared" si="923"/>
        <v>0</v>
      </c>
      <c r="AP817" s="7">
        <f t="shared" si="924"/>
        <v>0.5</v>
      </c>
      <c r="AQ817" s="7">
        <f t="shared" si="925"/>
        <v>1.5</v>
      </c>
      <c r="AR817" s="10">
        <f t="shared" si="926"/>
        <v>1</v>
      </c>
      <c r="AS817" s="10"/>
      <c r="AT817" s="152"/>
      <c r="AU817" s="82" t="s">
        <v>1757</v>
      </c>
    </row>
    <row r="818" spans="1:47" ht="15" customHeight="1">
      <c r="A818" s="6" t="s">
        <v>97</v>
      </c>
      <c r="B818" s="6" t="s">
        <v>98</v>
      </c>
      <c r="C818" s="6" t="s">
        <v>2307</v>
      </c>
      <c r="D818" s="6"/>
      <c r="E818" s="6"/>
      <c r="F818" s="9">
        <v>0.01</v>
      </c>
      <c r="G818" s="23" t="s">
        <v>613</v>
      </c>
      <c r="H818" s="6" t="s">
        <v>613</v>
      </c>
      <c r="I818" s="6" t="s">
        <v>613</v>
      </c>
      <c r="J818" s="6"/>
      <c r="K818" s="6"/>
      <c r="L818" s="6"/>
      <c r="M818" s="6"/>
      <c r="N818" s="6"/>
      <c r="O818" s="6"/>
      <c r="P818" s="6"/>
      <c r="Q818" s="6"/>
      <c r="R818" s="6"/>
      <c r="S818" s="6"/>
      <c r="T818" s="6"/>
      <c r="U818" s="6"/>
      <c r="V818" s="6"/>
      <c r="W818" s="6"/>
      <c r="X818" s="6"/>
      <c r="Y818" s="6"/>
      <c r="Z818" s="6"/>
      <c r="AA818" s="6"/>
      <c r="AB818" s="6"/>
      <c r="AC818" s="6"/>
      <c r="AD818" s="6"/>
      <c r="AE818" s="6"/>
      <c r="AF818" s="7">
        <v>0</v>
      </c>
      <c r="AG818" s="7">
        <f t="shared" ref="AG818:AH818" si="929">IF(H818="US",1,0)</f>
        <v>0</v>
      </c>
      <c r="AH818" s="7">
        <f t="shared" si="929"/>
        <v>0</v>
      </c>
      <c r="AI818" s="7">
        <f t="shared" si="917"/>
        <v>0</v>
      </c>
      <c r="AJ818" s="7" t="str">
        <f t="shared" si="918"/>
        <v>0</v>
      </c>
      <c r="AK818" s="7" t="str">
        <f t="shared" si="919"/>
        <v>0</v>
      </c>
      <c r="AL818" s="7" t="str">
        <f t="shared" si="920"/>
        <v>1</v>
      </c>
      <c r="AM818" s="7" t="str">
        <f t="shared" si="921"/>
        <v>0</v>
      </c>
      <c r="AN818" s="7" t="str">
        <f t="shared" si="922"/>
        <v>0</v>
      </c>
      <c r="AO818" s="7" t="str">
        <f t="shared" si="923"/>
        <v>0</v>
      </c>
      <c r="AP818" s="7">
        <f t="shared" si="924"/>
        <v>0.5</v>
      </c>
      <c r="AQ818" s="7">
        <f t="shared" si="925"/>
        <v>1.5</v>
      </c>
      <c r="AR818" s="10">
        <f t="shared" si="926"/>
        <v>1</v>
      </c>
      <c r="AS818" s="10"/>
      <c r="AT818" s="152"/>
      <c r="AU818" t="s">
        <v>2308</v>
      </c>
    </row>
    <row r="819" spans="1:47" ht="15" customHeight="1">
      <c r="A819" s="18" t="s">
        <v>97</v>
      </c>
      <c r="B819" s="18" t="s">
        <v>98</v>
      </c>
      <c r="C819" s="18" t="s">
        <v>2307</v>
      </c>
      <c r="D819" s="18" t="s">
        <v>1926</v>
      </c>
      <c r="E819" s="18"/>
      <c r="F819" s="17"/>
      <c r="G819" s="23"/>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7"/>
      <c r="AG819" s="7"/>
      <c r="AH819" s="7"/>
      <c r="AI819" s="7"/>
      <c r="AJ819" s="7"/>
      <c r="AK819" s="7"/>
      <c r="AL819" s="7"/>
      <c r="AM819" s="7"/>
      <c r="AN819" s="7"/>
      <c r="AO819" s="7"/>
      <c r="AP819" s="7"/>
      <c r="AQ819" s="7"/>
      <c r="AR819" s="10"/>
      <c r="AS819" s="10"/>
      <c r="AT819" s="152"/>
      <c r="AU819" s="80" t="s">
        <v>1038</v>
      </c>
    </row>
    <row r="820" spans="1:47" ht="15" customHeight="1">
      <c r="A820" s="18" t="s">
        <v>97</v>
      </c>
      <c r="B820" s="18" t="s">
        <v>98</v>
      </c>
      <c r="C820" s="18" t="s">
        <v>2307</v>
      </c>
      <c r="D820" s="18" t="s">
        <v>1874</v>
      </c>
      <c r="E820" s="18"/>
      <c r="F820" s="17">
        <v>0.01</v>
      </c>
      <c r="G820" s="23" t="s">
        <v>613</v>
      </c>
      <c r="H820" s="6" t="s">
        <v>613</v>
      </c>
      <c r="I820" s="6" t="s">
        <v>613</v>
      </c>
      <c r="J820" s="6"/>
      <c r="K820" s="6"/>
      <c r="L820" s="6"/>
      <c r="M820" s="6"/>
      <c r="N820" s="6"/>
      <c r="O820" s="6"/>
      <c r="P820" s="6"/>
      <c r="Q820" s="6"/>
      <c r="R820" s="6"/>
      <c r="S820" s="6"/>
      <c r="T820" s="6"/>
      <c r="U820" s="6"/>
      <c r="V820" s="6"/>
      <c r="W820" s="6"/>
      <c r="X820" s="6"/>
      <c r="Y820" s="6"/>
      <c r="Z820" s="6"/>
      <c r="AA820" s="6"/>
      <c r="AB820" s="6"/>
      <c r="AC820" s="6"/>
      <c r="AD820" s="6"/>
      <c r="AE820" s="6"/>
      <c r="AF820" s="7">
        <v>0</v>
      </c>
      <c r="AG820" s="7">
        <f t="shared" ref="AG820:AH820" si="930">IF(H820="US",1,0)</f>
        <v>0</v>
      </c>
      <c r="AH820" s="7">
        <f t="shared" si="930"/>
        <v>0</v>
      </c>
      <c r="AI820" s="7">
        <f t="shared" ref="AI820:AI821" si="931">IF(G820="US",1,0)</f>
        <v>0</v>
      </c>
      <c r="AJ820" s="7" t="str">
        <f t="shared" ref="AJ820:AJ821" si="932">IF(AF820=0,"0",IF(AF820=0.5,"3","6"))</f>
        <v>0</v>
      </c>
      <c r="AK820" s="7" t="str">
        <f t="shared" ref="AK820:AK821" si="933">IF(AI820=1,"6","0")</f>
        <v>0</v>
      </c>
      <c r="AL820" s="7" t="str">
        <f t="shared" ref="AL820:AL821" si="934">IF(AF820=0,"1",IF(AF820=0.5,"3","6"))</f>
        <v>1</v>
      </c>
      <c r="AM820" s="7" t="str">
        <f t="shared" ref="AM820:AM821" si="935">IF(AH820=1,"7","0")</f>
        <v>0</v>
      </c>
      <c r="AN820" s="7" t="str">
        <f t="shared" ref="AN820:AN821" si="936">IF(AI820=1,"11","0")</f>
        <v>0</v>
      </c>
      <c r="AO820" s="7" t="str">
        <f t="shared" ref="AO820:AO821" si="937">IF(AG820=1,"14","0")</f>
        <v>0</v>
      </c>
      <c r="AP820" s="7">
        <f t="shared" ref="AP820:AP821" si="938">(0.5*F820)*100</f>
        <v>0.5</v>
      </c>
      <c r="AQ820" s="7">
        <f t="shared" ref="AQ820:AQ821" si="939">SUM(AJ820+AK820+AL820+AM820+AN820+AO820+AP820)</f>
        <v>1.5</v>
      </c>
      <c r="AR820" s="10">
        <f>IF(AQ820&lt;AQ818,AR818+1,AR818)</f>
        <v>1</v>
      </c>
      <c r="AS820" s="10"/>
      <c r="AT820" s="152"/>
      <c r="AU820" s="80" t="s">
        <v>1038</v>
      </c>
    </row>
    <row r="821" spans="1:47" ht="15" customHeight="1">
      <c r="A821" s="6" t="s">
        <v>97</v>
      </c>
      <c r="B821" s="6" t="s">
        <v>98</v>
      </c>
      <c r="C821" s="6" t="s">
        <v>1333</v>
      </c>
      <c r="D821" s="6"/>
      <c r="E821" s="6"/>
      <c r="F821" s="9">
        <v>0.01</v>
      </c>
      <c r="G821" s="23" t="s">
        <v>613</v>
      </c>
      <c r="H821" s="6" t="s">
        <v>613</v>
      </c>
      <c r="I821" s="6" t="s">
        <v>613</v>
      </c>
      <c r="J821" s="6"/>
      <c r="K821" s="6"/>
      <c r="L821" s="6"/>
      <c r="M821" s="6"/>
      <c r="N821" s="6"/>
      <c r="O821" s="6"/>
      <c r="P821" s="6"/>
      <c r="Q821" s="6"/>
      <c r="R821" s="6"/>
      <c r="S821" s="6"/>
      <c r="T821" s="6"/>
      <c r="U821" s="6"/>
      <c r="V821" s="6"/>
      <c r="W821" s="6"/>
      <c r="X821" s="6"/>
      <c r="Y821" s="6"/>
      <c r="Z821" s="6"/>
      <c r="AA821" s="6"/>
      <c r="AB821" s="6"/>
      <c r="AC821" s="6"/>
      <c r="AD821" s="6"/>
      <c r="AE821" s="6"/>
      <c r="AF821" s="7">
        <v>0</v>
      </c>
      <c r="AG821" s="7">
        <f t="shared" ref="AG821:AH821" si="940">IF(H821="US",1,0)</f>
        <v>0</v>
      </c>
      <c r="AH821" s="7">
        <f t="shared" si="940"/>
        <v>0</v>
      </c>
      <c r="AI821" s="7">
        <f t="shared" si="931"/>
        <v>0</v>
      </c>
      <c r="AJ821" s="7" t="str">
        <f t="shared" si="932"/>
        <v>0</v>
      </c>
      <c r="AK821" s="7" t="str">
        <f t="shared" si="933"/>
        <v>0</v>
      </c>
      <c r="AL821" s="7" t="str">
        <f t="shared" si="934"/>
        <v>1</v>
      </c>
      <c r="AM821" s="7" t="str">
        <f t="shared" si="935"/>
        <v>0</v>
      </c>
      <c r="AN821" s="7" t="str">
        <f t="shared" si="936"/>
        <v>0</v>
      </c>
      <c r="AO821" s="7" t="str">
        <f t="shared" si="937"/>
        <v>0</v>
      </c>
      <c r="AP821" s="7">
        <f t="shared" si="938"/>
        <v>0.5</v>
      </c>
      <c r="AQ821" s="7">
        <f t="shared" si="939"/>
        <v>1.5</v>
      </c>
      <c r="AR821" s="10">
        <f>IF(AQ821&lt;AQ820,AR820+1,AR820)</f>
        <v>1</v>
      </c>
      <c r="AS821" s="10"/>
      <c r="AT821" s="152"/>
      <c r="AU821" t="s">
        <v>1813</v>
      </c>
    </row>
    <row r="822" spans="1:47" ht="15" customHeight="1">
      <c r="A822" s="18" t="s">
        <v>97</v>
      </c>
      <c r="B822" s="18" t="s">
        <v>98</v>
      </c>
      <c r="C822" s="18" t="s">
        <v>1333</v>
      </c>
      <c r="D822" s="18" t="s">
        <v>2309</v>
      </c>
      <c r="E822" s="18"/>
      <c r="F822" s="17"/>
      <c r="G822" s="23"/>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7"/>
      <c r="AG822" s="7"/>
      <c r="AH822" s="7"/>
      <c r="AI822" s="7"/>
      <c r="AJ822" s="7"/>
      <c r="AK822" s="7"/>
      <c r="AL822" s="7"/>
      <c r="AM822" s="7"/>
      <c r="AN822" s="7"/>
      <c r="AO822" s="7"/>
      <c r="AP822" s="7"/>
      <c r="AQ822" s="7"/>
      <c r="AR822" s="10"/>
      <c r="AS822" s="10"/>
      <c r="AT822" s="152"/>
      <c r="AU822" s="80" t="s">
        <v>1038</v>
      </c>
    </row>
    <row r="823" spans="1:47" ht="15" customHeight="1">
      <c r="A823" s="18" t="s">
        <v>97</v>
      </c>
      <c r="B823" s="18" t="s">
        <v>98</v>
      </c>
      <c r="C823" s="18" t="s">
        <v>1333</v>
      </c>
      <c r="D823" s="18" t="s">
        <v>1926</v>
      </c>
      <c r="E823" s="18"/>
      <c r="F823" s="17"/>
      <c r="G823" s="23"/>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7"/>
      <c r="AG823" s="7"/>
      <c r="AH823" s="7"/>
      <c r="AI823" s="7"/>
      <c r="AJ823" s="7"/>
      <c r="AK823" s="7"/>
      <c r="AL823" s="7"/>
      <c r="AM823" s="7"/>
      <c r="AN823" s="7"/>
      <c r="AO823" s="7"/>
      <c r="AP823" s="7"/>
      <c r="AQ823" s="7"/>
      <c r="AR823" s="10"/>
      <c r="AS823" s="10"/>
      <c r="AT823" s="152"/>
      <c r="AU823" s="80" t="s">
        <v>1038</v>
      </c>
    </row>
    <row r="824" spans="1:47" ht="15" customHeight="1">
      <c r="A824" s="18" t="s">
        <v>97</v>
      </c>
      <c r="B824" s="18" t="s">
        <v>98</v>
      </c>
      <c r="C824" s="18" t="s">
        <v>1333</v>
      </c>
      <c r="D824" s="18" t="s">
        <v>2034</v>
      </c>
      <c r="E824" s="18"/>
      <c r="F824" s="17"/>
      <c r="G824" s="23"/>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7"/>
      <c r="AG824" s="7"/>
      <c r="AH824" s="7"/>
      <c r="AI824" s="7"/>
      <c r="AJ824" s="7"/>
      <c r="AK824" s="7"/>
      <c r="AL824" s="7"/>
      <c r="AM824" s="7"/>
      <c r="AN824" s="7"/>
      <c r="AO824" s="7"/>
      <c r="AP824" s="7"/>
      <c r="AQ824" s="7"/>
      <c r="AR824" s="10"/>
      <c r="AS824" s="10"/>
      <c r="AT824" s="152"/>
      <c r="AU824" s="80" t="s">
        <v>1038</v>
      </c>
    </row>
    <row r="825" spans="1:47" ht="15" customHeight="1">
      <c r="A825" s="18" t="s">
        <v>97</v>
      </c>
      <c r="B825" s="18" t="s">
        <v>98</v>
      </c>
      <c r="C825" s="18" t="s">
        <v>1333</v>
      </c>
      <c r="D825" s="18" t="s">
        <v>2310</v>
      </c>
      <c r="E825" s="18"/>
      <c r="F825" s="17">
        <v>0.01</v>
      </c>
      <c r="G825" s="23" t="s">
        <v>613</v>
      </c>
      <c r="H825" s="6" t="s">
        <v>613</v>
      </c>
      <c r="I825" s="6" t="s">
        <v>613</v>
      </c>
      <c r="J825" s="6"/>
      <c r="K825" s="6"/>
      <c r="L825" s="6"/>
      <c r="M825" s="6"/>
      <c r="N825" s="6"/>
      <c r="O825" s="6"/>
      <c r="P825" s="6"/>
      <c r="Q825" s="6"/>
      <c r="R825" s="6"/>
      <c r="S825" s="6"/>
      <c r="T825" s="6"/>
      <c r="U825" s="6"/>
      <c r="V825" s="6"/>
      <c r="W825" s="6"/>
      <c r="X825" s="6"/>
      <c r="Y825" s="6"/>
      <c r="Z825" s="6"/>
      <c r="AA825" s="6"/>
      <c r="AB825" s="6"/>
      <c r="AC825" s="6"/>
      <c r="AD825" s="6"/>
      <c r="AE825" s="6"/>
      <c r="AF825" s="7">
        <v>0</v>
      </c>
      <c r="AG825" s="7">
        <f t="shared" ref="AG825:AH825" si="941">IF(H825="US",1,0)</f>
        <v>0</v>
      </c>
      <c r="AH825" s="7">
        <f t="shared" si="941"/>
        <v>0</v>
      </c>
      <c r="AI825" s="7">
        <f t="shared" ref="AI825:AI826" si="942">IF(G825="US",1,0)</f>
        <v>0</v>
      </c>
      <c r="AJ825" s="7" t="str">
        <f t="shared" ref="AJ825:AJ826" si="943">IF(AF825=0,"0",IF(AF825=0.5,"3","6"))</f>
        <v>0</v>
      </c>
      <c r="AK825" s="7" t="str">
        <f t="shared" ref="AK825:AK826" si="944">IF(AI825=1,"6","0")</f>
        <v>0</v>
      </c>
      <c r="AL825" s="7" t="str">
        <f t="shared" ref="AL825:AL826" si="945">IF(AF825=0,"1",IF(AF825=0.5,"3","6"))</f>
        <v>1</v>
      </c>
      <c r="AM825" s="7" t="str">
        <f t="shared" ref="AM825:AM826" si="946">IF(AH825=1,"7","0")</f>
        <v>0</v>
      </c>
      <c r="AN825" s="7" t="str">
        <f t="shared" ref="AN825:AN826" si="947">IF(AI825=1,"11","0")</f>
        <v>0</v>
      </c>
      <c r="AO825" s="7" t="str">
        <f t="shared" ref="AO825:AO826" si="948">IF(AG825=1,"14","0")</f>
        <v>0</v>
      </c>
      <c r="AP825" s="7">
        <f t="shared" ref="AP825:AP826" si="949">(0.5*F825)*100</f>
        <v>0.5</v>
      </c>
      <c r="AQ825" s="7">
        <f t="shared" ref="AQ825:AQ826" si="950">SUM(AJ825+AK825+AL825+AM825+AN825+AO825+AP825)</f>
        <v>1.5</v>
      </c>
      <c r="AR825" s="10">
        <f>IF(AQ825&lt;AQ821,AR821+1,AR821)</f>
        <v>1</v>
      </c>
      <c r="AS825" s="10"/>
      <c r="AT825" s="152"/>
      <c r="AU825" s="80" t="s">
        <v>1038</v>
      </c>
    </row>
    <row r="826" spans="1:47" ht="15" customHeight="1">
      <c r="A826" s="28" t="s">
        <v>97</v>
      </c>
      <c r="B826" s="28" t="s">
        <v>98</v>
      </c>
      <c r="C826" s="28" t="s">
        <v>1333</v>
      </c>
      <c r="D826" s="28" t="s">
        <v>2311</v>
      </c>
      <c r="E826" s="28"/>
      <c r="F826" s="81">
        <v>0.01</v>
      </c>
      <c r="G826" s="23" t="s">
        <v>613</v>
      </c>
      <c r="H826" s="6" t="s">
        <v>613</v>
      </c>
      <c r="I826" s="6" t="s">
        <v>613</v>
      </c>
      <c r="J826" s="6"/>
      <c r="K826" s="6"/>
      <c r="L826" s="6"/>
      <c r="M826" s="6"/>
      <c r="N826" s="6"/>
      <c r="O826" s="6"/>
      <c r="P826" s="6"/>
      <c r="Q826" s="6"/>
      <c r="R826" s="6"/>
      <c r="S826" s="6"/>
      <c r="T826" s="6"/>
      <c r="U826" s="6"/>
      <c r="V826" s="6"/>
      <c r="W826" s="6"/>
      <c r="X826" s="6"/>
      <c r="Y826" s="6"/>
      <c r="Z826" s="6"/>
      <c r="AA826" s="6"/>
      <c r="AB826" s="6"/>
      <c r="AC826" s="6"/>
      <c r="AD826" s="6"/>
      <c r="AE826" s="6"/>
      <c r="AF826" s="7">
        <v>0</v>
      </c>
      <c r="AG826" s="7">
        <f t="shared" ref="AG826:AH826" si="951">IF(H826="US",1,0)</f>
        <v>0</v>
      </c>
      <c r="AH826" s="7">
        <f t="shared" si="951"/>
        <v>0</v>
      </c>
      <c r="AI826" s="7">
        <f t="shared" si="942"/>
        <v>0</v>
      </c>
      <c r="AJ826" s="7" t="str">
        <f t="shared" si="943"/>
        <v>0</v>
      </c>
      <c r="AK826" s="7" t="str">
        <f t="shared" si="944"/>
        <v>0</v>
      </c>
      <c r="AL826" s="7" t="str">
        <f t="shared" si="945"/>
        <v>1</v>
      </c>
      <c r="AM826" s="7" t="str">
        <f t="shared" si="946"/>
        <v>0</v>
      </c>
      <c r="AN826" s="7" t="str">
        <f t="shared" si="947"/>
        <v>0</v>
      </c>
      <c r="AO826" s="7" t="str">
        <f t="shared" si="948"/>
        <v>0</v>
      </c>
      <c r="AP826" s="7">
        <f t="shared" si="949"/>
        <v>0.5</v>
      </c>
      <c r="AQ826" s="7">
        <f t="shared" si="950"/>
        <v>1.5</v>
      </c>
      <c r="AR826" s="10">
        <f>IF(AQ826&lt;AQ825,AR825+1,AR825)</f>
        <v>1</v>
      </c>
      <c r="AS826" s="10"/>
      <c r="AT826" s="152"/>
      <c r="AU826" s="82" t="s">
        <v>1757</v>
      </c>
    </row>
    <row r="827" spans="1:47" ht="15" customHeight="1">
      <c r="A827" s="18" t="s">
        <v>97</v>
      </c>
      <c r="B827" s="18" t="s">
        <v>98</v>
      </c>
      <c r="C827" s="18" t="s">
        <v>1333</v>
      </c>
      <c r="D827" s="18" t="s">
        <v>1926</v>
      </c>
      <c r="E827" s="18"/>
      <c r="F827" s="17"/>
      <c r="G827" s="23"/>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7"/>
      <c r="AG827" s="7"/>
      <c r="AH827" s="7"/>
      <c r="AI827" s="7"/>
      <c r="AJ827" s="7"/>
      <c r="AK827" s="7"/>
      <c r="AL827" s="7"/>
      <c r="AM827" s="7"/>
      <c r="AN827" s="7"/>
      <c r="AO827" s="7"/>
      <c r="AP827" s="7"/>
      <c r="AQ827" s="7"/>
      <c r="AR827" s="10"/>
      <c r="AS827" s="10"/>
      <c r="AT827" s="152"/>
      <c r="AU827" s="80" t="s">
        <v>1038</v>
      </c>
    </row>
    <row r="828" spans="1:47" ht="15" customHeight="1">
      <c r="A828" s="18" t="s">
        <v>97</v>
      </c>
      <c r="B828" s="18" t="s">
        <v>98</v>
      </c>
      <c r="C828" s="18" t="s">
        <v>2312</v>
      </c>
      <c r="D828" s="18" t="s">
        <v>2034</v>
      </c>
      <c r="E828" s="18"/>
      <c r="F828" s="17"/>
      <c r="G828" s="23"/>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7"/>
      <c r="AG828" s="7"/>
      <c r="AH828" s="7"/>
      <c r="AI828" s="7"/>
      <c r="AJ828" s="7"/>
      <c r="AK828" s="7"/>
      <c r="AL828" s="8"/>
      <c r="AM828" s="8"/>
      <c r="AN828" s="7"/>
      <c r="AO828" s="7"/>
      <c r="AP828" s="7"/>
      <c r="AQ828" s="7"/>
      <c r="AR828" s="7"/>
      <c r="AS828" s="7"/>
      <c r="AT828" s="152"/>
      <c r="AU828" s="80" t="s">
        <v>1038</v>
      </c>
    </row>
    <row r="829" spans="1:47" ht="15" customHeight="1">
      <c r="A829" s="18" t="s">
        <v>97</v>
      </c>
      <c r="B829" s="18" t="s">
        <v>98</v>
      </c>
      <c r="C829" s="18" t="s">
        <v>2312</v>
      </c>
      <c r="D829" s="18" t="s">
        <v>1874</v>
      </c>
      <c r="E829" s="18"/>
      <c r="F829" s="17">
        <v>0.01</v>
      </c>
      <c r="G829" s="23" t="s">
        <v>613</v>
      </c>
      <c r="H829" s="6" t="s">
        <v>613</v>
      </c>
      <c r="I829" s="6" t="s">
        <v>613</v>
      </c>
      <c r="J829" s="6"/>
      <c r="K829" s="6"/>
      <c r="L829" s="6"/>
      <c r="M829" s="6"/>
      <c r="N829" s="6"/>
      <c r="O829" s="6"/>
      <c r="P829" s="6"/>
      <c r="Q829" s="6"/>
      <c r="R829" s="6"/>
      <c r="S829" s="6"/>
      <c r="T829" s="6"/>
      <c r="U829" s="6"/>
      <c r="V829" s="6"/>
      <c r="W829" s="6"/>
      <c r="X829" s="6"/>
      <c r="Y829" s="6"/>
      <c r="Z829" s="6"/>
      <c r="AA829" s="6"/>
      <c r="AB829" s="6"/>
      <c r="AC829" s="6"/>
      <c r="AD829" s="6"/>
      <c r="AE829" s="6"/>
      <c r="AF829" s="7">
        <v>0</v>
      </c>
      <c r="AG829" s="7">
        <f t="shared" ref="AG829:AH829" si="952">IF(H829="US",1,0)</f>
        <v>0</v>
      </c>
      <c r="AH829" s="7">
        <f t="shared" si="952"/>
        <v>0</v>
      </c>
      <c r="AI829" s="7">
        <f>IF(G829="US",1,0)</f>
        <v>0</v>
      </c>
      <c r="AJ829" s="7" t="str">
        <f>IF(AF829=0,"0",IF(AF829=0.5,"3","6"))</f>
        <v>0</v>
      </c>
      <c r="AK829" s="7" t="str">
        <f>IF(AI829=1,"6","0")</f>
        <v>0</v>
      </c>
      <c r="AL829" s="7" t="str">
        <f>IF(AF829=0,"1",IF(AF829=0.5,"3","6"))</f>
        <v>1</v>
      </c>
      <c r="AM829" s="7" t="str">
        <f>IF(AH829=1,"7","0")</f>
        <v>0</v>
      </c>
      <c r="AN829" s="7" t="str">
        <f>IF(AI829=1,"11","0")</f>
        <v>0</v>
      </c>
      <c r="AO829" s="7" t="str">
        <f>IF(AG829=1,"14","0")</f>
        <v>0</v>
      </c>
      <c r="AP829" s="7">
        <f>(0.5*F829)*100</f>
        <v>0.5</v>
      </c>
      <c r="AQ829" s="7">
        <f>SUM(AJ829+AK829+AL829+AM829+AN829+AO829+AP829)</f>
        <v>1.5</v>
      </c>
      <c r="AR829" s="10">
        <f>IF(AQ829&lt;AQ828,AR828+1,AR828)</f>
        <v>0</v>
      </c>
      <c r="AS829" s="10"/>
      <c r="AT829" s="152"/>
      <c r="AU829" s="80" t="s">
        <v>1038</v>
      </c>
    </row>
    <row r="830" spans="1:47" ht="15" customHeight="1">
      <c r="A830" s="18" t="s">
        <v>97</v>
      </c>
      <c r="B830" s="18" t="s">
        <v>98</v>
      </c>
      <c r="C830" s="18" t="s">
        <v>311</v>
      </c>
      <c r="D830" s="18" t="s">
        <v>2313</v>
      </c>
      <c r="E830" s="18"/>
      <c r="F830" s="17"/>
      <c r="G830" s="23"/>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7"/>
      <c r="AG830" s="7"/>
      <c r="AH830" s="7"/>
      <c r="AI830" s="7"/>
      <c r="AJ830" s="7"/>
      <c r="AK830" s="7"/>
      <c r="AL830" s="8"/>
      <c r="AM830" s="8"/>
      <c r="AN830" s="7"/>
      <c r="AO830" s="7"/>
      <c r="AP830" s="7"/>
      <c r="AQ830" s="7"/>
      <c r="AR830" s="7"/>
      <c r="AS830" s="7"/>
      <c r="AT830" s="152"/>
      <c r="AU830" s="80" t="s">
        <v>1038</v>
      </c>
    </row>
    <row r="831" spans="1:47" ht="15" customHeight="1">
      <c r="A831" s="18" t="s">
        <v>97</v>
      </c>
      <c r="B831" s="18" t="s">
        <v>98</v>
      </c>
      <c r="C831" s="18" t="s">
        <v>311</v>
      </c>
      <c r="D831" s="18" t="s">
        <v>2314</v>
      </c>
      <c r="E831" s="18"/>
      <c r="F831" s="17">
        <v>0.02</v>
      </c>
      <c r="G831" s="23" t="s">
        <v>613</v>
      </c>
      <c r="H831" s="6" t="s">
        <v>613</v>
      </c>
      <c r="I831" s="6" t="s">
        <v>613</v>
      </c>
      <c r="J831" s="6"/>
      <c r="K831" s="6"/>
      <c r="L831" s="6"/>
      <c r="M831" s="6"/>
      <c r="N831" s="6"/>
      <c r="O831" s="6"/>
      <c r="P831" s="6"/>
      <c r="Q831" s="6"/>
      <c r="R831" s="6"/>
      <c r="S831" s="6"/>
      <c r="T831" s="6"/>
      <c r="U831" s="6"/>
      <c r="V831" s="6"/>
      <c r="W831" s="6"/>
      <c r="X831" s="6"/>
      <c r="Y831" s="6"/>
      <c r="Z831" s="6"/>
      <c r="AA831" s="6"/>
      <c r="AB831" s="6"/>
      <c r="AC831" s="6"/>
      <c r="AD831" s="6"/>
      <c r="AE831" s="6"/>
      <c r="AF831" s="7">
        <v>0</v>
      </c>
      <c r="AG831" s="7">
        <f t="shared" ref="AG831:AH831" si="953">IF(H831="US",1,0)</f>
        <v>0</v>
      </c>
      <c r="AH831" s="7">
        <f t="shared" si="953"/>
        <v>0</v>
      </c>
      <c r="AI831" s="7">
        <f t="shared" ref="AI831:AI838" si="954">IF(G831="US",1,0)</f>
        <v>0</v>
      </c>
      <c r="AJ831" s="7" t="str">
        <f t="shared" ref="AJ831:AJ838" si="955">IF(AF831=0,"0",IF(AF831=0.5,"3","6"))</f>
        <v>0</v>
      </c>
      <c r="AK831" s="7" t="str">
        <f t="shared" ref="AK831:AK838" si="956">IF(AI831=1,"6","0")</f>
        <v>0</v>
      </c>
      <c r="AL831" s="7" t="str">
        <f t="shared" ref="AL831:AL838" si="957">IF(AF831=0,"1",IF(AF831=0.5,"3","6"))</f>
        <v>1</v>
      </c>
      <c r="AM831" s="7" t="str">
        <f t="shared" ref="AM831:AM838" si="958">IF(AH831=1,"7","0")</f>
        <v>0</v>
      </c>
      <c r="AN831" s="7" t="str">
        <f t="shared" ref="AN831:AN838" si="959">IF(AI831=1,"11","0")</f>
        <v>0</v>
      </c>
      <c r="AO831" s="7" t="str">
        <f t="shared" ref="AO831:AO838" si="960">IF(AG831=1,"14","0")</f>
        <v>0</v>
      </c>
      <c r="AP831" s="7">
        <f t="shared" ref="AP831:AP838" si="961">(0.5*F831)*100</f>
        <v>1</v>
      </c>
      <c r="AQ831" s="7">
        <f t="shared" ref="AQ831:AQ838" si="962">SUM(AJ831+AK831+AL831+AM831+AN831+AO831+AP831)</f>
        <v>2</v>
      </c>
      <c r="AR831" s="10" t="e">
        <f>IF(AQ831&lt;#REF!,#REF!+1,#REF!)</f>
        <v>#REF!</v>
      </c>
      <c r="AS831" s="10"/>
      <c r="AT831" s="152"/>
      <c r="AU831" s="80" t="s">
        <v>1038</v>
      </c>
    </row>
    <row r="832" spans="1:47" ht="15" customHeight="1">
      <c r="A832" s="18" t="s">
        <v>97</v>
      </c>
      <c r="B832" s="18" t="s">
        <v>98</v>
      </c>
      <c r="C832" s="18" t="s">
        <v>311</v>
      </c>
      <c r="D832" s="18" t="s">
        <v>2315</v>
      </c>
      <c r="E832" s="18"/>
      <c r="F832" s="17">
        <v>0.02</v>
      </c>
      <c r="G832" s="23" t="s">
        <v>613</v>
      </c>
      <c r="H832" s="6" t="s">
        <v>613</v>
      </c>
      <c r="I832" s="6" t="s">
        <v>613</v>
      </c>
      <c r="J832" s="6"/>
      <c r="K832" s="6"/>
      <c r="L832" s="6"/>
      <c r="M832" s="6"/>
      <c r="N832" s="6"/>
      <c r="O832" s="6"/>
      <c r="P832" s="6"/>
      <c r="Q832" s="6"/>
      <c r="R832" s="6"/>
      <c r="S832" s="6"/>
      <c r="T832" s="6"/>
      <c r="U832" s="6"/>
      <c r="V832" s="6"/>
      <c r="W832" s="6"/>
      <c r="X832" s="6"/>
      <c r="Y832" s="6"/>
      <c r="Z832" s="6"/>
      <c r="AA832" s="6"/>
      <c r="AB832" s="6"/>
      <c r="AC832" s="6"/>
      <c r="AD832" s="6"/>
      <c r="AE832" s="6"/>
      <c r="AF832" s="7">
        <v>0</v>
      </c>
      <c r="AG832" s="7">
        <f t="shared" ref="AG832:AH832" si="963">IF(H832="US",1,0)</f>
        <v>0</v>
      </c>
      <c r="AH832" s="7">
        <f t="shared" si="963"/>
        <v>0</v>
      </c>
      <c r="AI832" s="7">
        <f t="shared" si="954"/>
        <v>0</v>
      </c>
      <c r="AJ832" s="7" t="str">
        <f t="shared" si="955"/>
        <v>0</v>
      </c>
      <c r="AK832" s="7" t="str">
        <f t="shared" si="956"/>
        <v>0</v>
      </c>
      <c r="AL832" s="7" t="str">
        <f t="shared" si="957"/>
        <v>1</v>
      </c>
      <c r="AM832" s="7" t="str">
        <f t="shared" si="958"/>
        <v>0</v>
      </c>
      <c r="AN832" s="7" t="str">
        <f t="shared" si="959"/>
        <v>0</v>
      </c>
      <c r="AO832" s="7" t="str">
        <f t="shared" si="960"/>
        <v>0</v>
      </c>
      <c r="AP832" s="7">
        <f t="shared" si="961"/>
        <v>1</v>
      </c>
      <c r="AQ832" s="7">
        <f t="shared" si="962"/>
        <v>2</v>
      </c>
      <c r="AR832" s="10" t="e">
        <f t="shared" ref="AR832:AR838" si="964">IF(AQ832&lt;AQ831,AR831+1,AR831)</f>
        <v>#REF!</v>
      </c>
      <c r="AS832" s="10"/>
      <c r="AT832" s="152"/>
      <c r="AU832" s="80" t="s">
        <v>1038</v>
      </c>
    </row>
    <row r="833" spans="1:47" ht="15" customHeight="1">
      <c r="A833" s="18" t="s">
        <v>97</v>
      </c>
      <c r="B833" s="18" t="s">
        <v>98</v>
      </c>
      <c r="C833" s="18" t="s">
        <v>311</v>
      </c>
      <c r="D833" s="18" t="s">
        <v>2316</v>
      </c>
      <c r="E833" s="18"/>
      <c r="F833" s="17">
        <v>0.02</v>
      </c>
      <c r="G833" s="23" t="s">
        <v>613</v>
      </c>
      <c r="H833" s="6" t="s">
        <v>613</v>
      </c>
      <c r="I833" s="6" t="s">
        <v>613</v>
      </c>
      <c r="J833" s="6"/>
      <c r="K833" s="6"/>
      <c r="L833" s="6"/>
      <c r="M833" s="6"/>
      <c r="N833" s="6"/>
      <c r="O833" s="6"/>
      <c r="P833" s="6"/>
      <c r="Q833" s="6"/>
      <c r="R833" s="6"/>
      <c r="S833" s="6"/>
      <c r="T833" s="6"/>
      <c r="U833" s="6"/>
      <c r="V833" s="6"/>
      <c r="W833" s="6"/>
      <c r="X833" s="6"/>
      <c r="Y833" s="6"/>
      <c r="Z833" s="6"/>
      <c r="AA833" s="6"/>
      <c r="AB833" s="6"/>
      <c r="AC833" s="6"/>
      <c r="AD833" s="6"/>
      <c r="AE833" s="6"/>
      <c r="AF833" s="7">
        <v>0</v>
      </c>
      <c r="AG833" s="7">
        <f t="shared" ref="AG833:AH833" si="965">IF(H833="US",1,0)</f>
        <v>0</v>
      </c>
      <c r="AH833" s="7">
        <f t="shared" si="965"/>
        <v>0</v>
      </c>
      <c r="AI833" s="7">
        <f t="shared" si="954"/>
        <v>0</v>
      </c>
      <c r="AJ833" s="7" t="str">
        <f t="shared" si="955"/>
        <v>0</v>
      </c>
      <c r="AK833" s="7" t="str">
        <f t="shared" si="956"/>
        <v>0</v>
      </c>
      <c r="AL833" s="7" t="str">
        <f t="shared" si="957"/>
        <v>1</v>
      </c>
      <c r="AM833" s="7" t="str">
        <f t="shared" si="958"/>
        <v>0</v>
      </c>
      <c r="AN833" s="7" t="str">
        <f t="shared" si="959"/>
        <v>0</v>
      </c>
      <c r="AO833" s="7" t="str">
        <f t="shared" si="960"/>
        <v>0</v>
      </c>
      <c r="AP833" s="7">
        <f t="shared" si="961"/>
        <v>1</v>
      </c>
      <c r="AQ833" s="7">
        <f t="shared" si="962"/>
        <v>2</v>
      </c>
      <c r="AR833" s="10" t="e">
        <f t="shared" si="964"/>
        <v>#REF!</v>
      </c>
      <c r="AS833" s="10"/>
      <c r="AT833" s="152"/>
      <c r="AU833" s="80" t="s">
        <v>1038</v>
      </c>
    </row>
    <row r="834" spans="1:47" ht="15" customHeight="1">
      <c r="A834" s="28" t="s">
        <v>97</v>
      </c>
      <c r="B834" s="28" t="s">
        <v>98</v>
      </c>
      <c r="C834" s="28" t="s">
        <v>311</v>
      </c>
      <c r="D834" s="28" t="s">
        <v>2317</v>
      </c>
      <c r="E834" s="28"/>
      <c r="F834" s="81">
        <v>0.01</v>
      </c>
      <c r="G834" s="23" t="s">
        <v>613</v>
      </c>
      <c r="H834" s="6" t="s">
        <v>613</v>
      </c>
      <c r="I834" s="6" t="s">
        <v>613</v>
      </c>
      <c r="J834" s="6"/>
      <c r="K834" s="6"/>
      <c r="L834" s="6"/>
      <c r="M834" s="6"/>
      <c r="N834" s="6"/>
      <c r="O834" s="6"/>
      <c r="P834" s="6"/>
      <c r="Q834" s="6"/>
      <c r="R834" s="6"/>
      <c r="S834" s="6"/>
      <c r="T834" s="6"/>
      <c r="U834" s="6"/>
      <c r="V834" s="6"/>
      <c r="W834" s="6"/>
      <c r="X834" s="6"/>
      <c r="Y834" s="6"/>
      <c r="Z834" s="6"/>
      <c r="AA834" s="6"/>
      <c r="AB834" s="6"/>
      <c r="AC834" s="6"/>
      <c r="AD834" s="6"/>
      <c r="AE834" s="6"/>
      <c r="AF834" s="7">
        <v>0</v>
      </c>
      <c r="AG834" s="7">
        <f t="shared" ref="AG834:AH834" si="966">IF(H834="US",1,0)</f>
        <v>0</v>
      </c>
      <c r="AH834" s="7">
        <f t="shared" si="966"/>
        <v>0</v>
      </c>
      <c r="AI834" s="7">
        <f t="shared" si="954"/>
        <v>0</v>
      </c>
      <c r="AJ834" s="7" t="str">
        <f t="shared" si="955"/>
        <v>0</v>
      </c>
      <c r="AK834" s="7" t="str">
        <f t="shared" si="956"/>
        <v>0</v>
      </c>
      <c r="AL834" s="7" t="str">
        <f t="shared" si="957"/>
        <v>1</v>
      </c>
      <c r="AM834" s="7" t="str">
        <f t="shared" si="958"/>
        <v>0</v>
      </c>
      <c r="AN834" s="7" t="str">
        <f t="shared" si="959"/>
        <v>0</v>
      </c>
      <c r="AO834" s="7" t="str">
        <f t="shared" si="960"/>
        <v>0</v>
      </c>
      <c r="AP834" s="7">
        <f t="shared" si="961"/>
        <v>0.5</v>
      </c>
      <c r="AQ834" s="7">
        <f t="shared" si="962"/>
        <v>1.5</v>
      </c>
      <c r="AR834" s="10" t="e">
        <f t="shared" si="964"/>
        <v>#REF!</v>
      </c>
      <c r="AS834" s="10"/>
      <c r="AT834" s="152"/>
      <c r="AU834" s="82" t="s">
        <v>1757</v>
      </c>
    </row>
    <row r="835" spans="1:47" ht="15" customHeight="1">
      <c r="A835" s="18" t="s">
        <v>97</v>
      </c>
      <c r="B835" s="18" t="s">
        <v>98</v>
      </c>
      <c r="C835" s="18" t="s">
        <v>311</v>
      </c>
      <c r="D835" s="18" t="s">
        <v>2318</v>
      </c>
      <c r="E835" s="18"/>
      <c r="F835" s="17">
        <v>0.01</v>
      </c>
      <c r="G835" s="23" t="s">
        <v>613</v>
      </c>
      <c r="H835" s="6" t="s">
        <v>613</v>
      </c>
      <c r="I835" s="6" t="s">
        <v>613</v>
      </c>
      <c r="J835" s="6"/>
      <c r="K835" s="6"/>
      <c r="L835" s="6"/>
      <c r="M835" s="6"/>
      <c r="N835" s="6"/>
      <c r="O835" s="6"/>
      <c r="P835" s="6"/>
      <c r="Q835" s="6"/>
      <c r="R835" s="6"/>
      <c r="S835" s="6"/>
      <c r="T835" s="6"/>
      <c r="U835" s="6"/>
      <c r="V835" s="6"/>
      <c r="W835" s="6"/>
      <c r="X835" s="6"/>
      <c r="Y835" s="6"/>
      <c r="Z835" s="6"/>
      <c r="AA835" s="6"/>
      <c r="AB835" s="6"/>
      <c r="AC835" s="6"/>
      <c r="AD835" s="6"/>
      <c r="AE835" s="6"/>
      <c r="AF835" s="7">
        <v>0</v>
      </c>
      <c r="AG835" s="7">
        <f t="shared" ref="AG835:AH835" si="967">IF(H835="US",1,0)</f>
        <v>0</v>
      </c>
      <c r="AH835" s="7">
        <f t="shared" si="967"/>
        <v>0</v>
      </c>
      <c r="AI835" s="7">
        <f t="shared" si="954"/>
        <v>0</v>
      </c>
      <c r="AJ835" s="7" t="str">
        <f t="shared" si="955"/>
        <v>0</v>
      </c>
      <c r="AK835" s="7" t="str">
        <f t="shared" si="956"/>
        <v>0</v>
      </c>
      <c r="AL835" s="7" t="str">
        <f t="shared" si="957"/>
        <v>1</v>
      </c>
      <c r="AM835" s="7" t="str">
        <f t="shared" si="958"/>
        <v>0</v>
      </c>
      <c r="AN835" s="7" t="str">
        <f t="shared" si="959"/>
        <v>0</v>
      </c>
      <c r="AO835" s="7" t="str">
        <f t="shared" si="960"/>
        <v>0</v>
      </c>
      <c r="AP835" s="7">
        <f t="shared" si="961"/>
        <v>0.5</v>
      </c>
      <c r="AQ835" s="7">
        <f t="shared" si="962"/>
        <v>1.5</v>
      </c>
      <c r="AR835" s="10" t="e">
        <f t="shared" si="964"/>
        <v>#REF!</v>
      </c>
      <c r="AS835" s="10"/>
      <c r="AT835" s="152"/>
      <c r="AU835" s="80" t="s">
        <v>1038</v>
      </c>
    </row>
    <row r="836" spans="1:47" ht="15" customHeight="1">
      <c r="A836" s="18" t="s">
        <v>97</v>
      </c>
      <c r="B836" s="18" t="s">
        <v>98</v>
      </c>
      <c r="C836" s="18" t="s">
        <v>311</v>
      </c>
      <c r="D836" s="18" t="s">
        <v>2319</v>
      </c>
      <c r="E836" s="18"/>
      <c r="F836" s="17">
        <v>0.01</v>
      </c>
      <c r="G836" s="23" t="s">
        <v>613</v>
      </c>
      <c r="H836" s="6" t="s">
        <v>613</v>
      </c>
      <c r="I836" s="6" t="s">
        <v>613</v>
      </c>
      <c r="J836" s="6"/>
      <c r="K836" s="6"/>
      <c r="L836" s="6"/>
      <c r="M836" s="6"/>
      <c r="N836" s="6"/>
      <c r="O836" s="6"/>
      <c r="P836" s="6"/>
      <c r="Q836" s="6"/>
      <c r="R836" s="6"/>
      <c r="S836" s="6"/>
      <c r="T836" s="6"/>
      <c r="U836" s="6"/>
      <c r="V836" s="6"/>
      <c r="W836" s="6"/>
      <c r="X836" s="6"/>
      <c r="Y836" s="6"/>
      <c r="Z836" s="6"/>
      <c r="AA836" s="6"/>
      <c r="AB836" s="6"/>
      <c r="AC836" s="6"/>
      <c r="AD836" s="6"/>
      <c r="AE836" s="6"/>
      <c r="AF836" s="7">
        <v>0</v>
      </c>
      <c r="AG836" s="7">
        <f t="shared" ref="AG836:AH836" si="968">IF(H836="US",1,0)</f>
        <v>0</v>
      </c>
      <c r="AH836" s="7">
        <f t="shared" si="968"/>
        <v>0</v>
      </c>
      <c r="AI836" s="7">
        <f t="shared" si="954"/>
        <v>0</v>
      </c>
      <c r="AJ836" s="7" t="str">
        <f t="shared" si="955"/>
        <v>0</v>
      </c>
      <c r="AK836" s="7" t="str">
        <f t="shared" si="956"/>
        <v>0</v>
      </c>
      <c r="AL836" s="7" t="str">
        <f t="shared" si="957"/>
        <v>1</v>
      </c>
      <c r="AM836" s="7" t="str">
        <f t="shared" si="958"/>
        <v>0</v>
      </c>
      <c r="AN836" s="7" t="str">
        <f t="shared" si="959"/>
        <v>0</v>
      </c>
      <c r="AO836" s="7" t="str">
        <f t="shared" si="960"/>
        <v>0</v>
      </c>
      <c r="AP836" s="7">
        <f t="shared" si="961"/>
        <v>0.5</v>
      </c>
      <c r="AQ836" s="7">
        <f t="shared" si="962"/>
        <v>1.5</v>
      </c>
      <c r="AR836" s="10" t="e">
        <f t="shared" si="964"/>
        <v>#REF!</v>
      </c>
      <c r="AS836" s="10"/>
      <c r="AT836" s="152"/>
      <c r="AU836" s="80" t="s">
        <v>1038</v>
      </c>
    </row>
    <row r="837" spans="1:47" ht="15" customHeight="1">
      <c r="A837" s="18" t="s">
        <v>97</v>
      </c>
      <c r="B837" s="18" t="s">
        <v>98</v>
      </c>
      <c r="C837" s="18" t="s">
        <v>311</v>
      </c>
      <c r="D837" s="18" t="s">
        <v>2320</v>
      </c>
      <c r="E837" s="18"/>
      <c r="F837" s="17">
        <v>0.01</v>
      </c>
      <c r="G837" s="23" t="s">
        <v>613</v>
      </c>
      <c r="H837" s="6" t="s">
        <v>613</v>
      </c>
      <c r="I837" s="6" t="s">
        <v>613</v>
      </c>
      <c r="J837" s="6"/>
      <c r="K837" s="6"/>
      <c r="L837" s="6"/>
      <c r="M837" s="6"/>
      <c r="N837" s="6"/>
      <c r="O837" s="6"/>
      <c r="P837" s="6"/>
      <c r="Q837" s="6"/>
      <c r="R837" s="6"/>
      <c r="S837" s="6"/>
      <c r="T837" s="6"/>
      <c r="U837" s="6"/>
      <c r="V837" s="6"/>
      <c r="W837" s="6"/>
      <c r="X837" s="6"/>
      <c r="Y837" s="6"/>
      <c r="Z837" s="6"/>
      <c r="AA837" s="6"/>
      <c r="AB837" s="6"/>
      <c r="AC837" s="6"/>
      <c r="AD837" s="6"/>
      <c r="AE837" s="6"/>
      <c r="AF837" s="7">
        <v>0</v>
      </c>
      <c r="AG837" s="7">
        <f t="shared" ref="AG837:AH837" si="969">IF(H837="US",1,0)</f>
        <v>0</v>
      </c>
      <c r="AH837" s="7">
        <f t="shared" si="969"/>
        <v>0</v>
      </c>
      <c r="AI837" s="7">
        <f t="shared" si="954"/>
        <v>0</v>
      </c>
      <c r="AJ837" s="7" t="str">
        <f t="shared" si="955"/>
        <v>0</v>
      </c>
      <c r="AK837" s="7" t="str">
        <f t="shared" si="956"/>
        <v>0</v>
      </c>
      <c r="AL837" s="7" t="str">
        <f t="shared" si="957"/>
        <v>1</v>
      </c>
      <c r="AM837" s="7" t="str">
        <f t="shared" si="958"/>
        <v>0</v>
      </c>
      <c r="AN837" s="7" t="str">
        <f t="shared" si="959"/>
        <v>0</v>
      </c>
      <c r="AO837" s="7" t="str">
        <f t="shared" si="960"/>
        <v>0</v>
      </c>
      <c r="AP837" s="7">
        <f t="shared" si="961"/>
        <v>0.5</v>
      </c>
      <c r="AQ837" s="7">
        <f t="shared" si="962"/>
        <v>1.5</v>
      </c>
      <c r="AR837" s="10" t="e">
        <f t="shared" si="964"/>
        <v>#REF!</v>
      </c>
      <c r="AS837" s="10"/>
      <c r="AT837" s="152"/>
      <c r="AU837" s="80" t="s">
        <v>1038</v>
      </c>
    </row>
    <row r="838" spans="1:47" ht="15" customHeight="1">
      <c r="A838" s="18" t="s">
        <v>97</v>
      </c>
      <c r="B838" s="18" t="s">
        <v>98</v>
      </c>
      <c r="C838" s="18" t="s">
        <v>311</v>
      </c>
      <c r="D838" s="18" t="s">
        <v>2321</v>
      </c>
      <c r="E838" s="18"/>
      <c r="F838" s="17">
        <v>0.01</v>
      </c>
      <c r="G838" s="23" t="s">
        <v>613</v>
      </c>
      <c r="H838" s="6" t="s">
        <v>613</v>
      </c>
      <c r="I838" s="6" t="s">
        <v>613</v>
      </c>
      <c r="J838" s="6"/>
      <c r="K838" s="6"/>
      <c r="L838" s="6"/>
      <c r="M838" s="6"/>
      <c r="N838" s="6"/>
      <c r="O838" s="6"/>
      <c r="P838" s="6"/>
      <c r="Q838" s="6"/>
      <c r="R838" s="6"/>
      <c r="S838" s="6"/>
      <c r="T838" s="6"/>
      <c r="U838" s="6"/>
      <c r="V838" s="6"/>
      <c r="W838" s="6"/>
      <c r="X838" s="6"/>
      <c r="Y838" s="6"/>
      <c r="Z838" s="6"/>
      <c r="AA838" s="6"/>
      <c r="AB838" s="6"/>
      <c r="AC838" s="6"/>
      <c r="AD838" s="6"/>
      <c r="AE838" s="6"/>
      <c r="AF838" s="7">
        <v>0</v>
      </c>
      <c r="AG838" s="7">
        <f t="shared" ref="AG838:AH838" si="970">IF(H838="US",1,0)</f>
        <v>0</v>
      </c>
      <c r="AH838" s="7">
        <f t="shared" si="970"/>
        <v>0</v>
      </c>
      <c r="AI838" s="7">
        <f t="shared" si="954"/>
        <v>0</v>
      </c>
      <c r="AJ838" s="7" t="str">
        <f t="shared" si="955"/>
        <v>0</v>
      </c>
      <c r="AK838" s="7" t="str">
        <f t="shared" si="956"/>
        <v>0</v>
      </c>
      <c r="AL838" s="7" t="str">
        <f t="shared" si="957"/>
        <v>1</v>
      </c>
      <c r="AM838" s="7" t="str">
        <f t="shared" si="958"/>
        <v>0</v>
      </c>
      <c r="AN838" s="7" t="str">
        <f t="shared" si="959"/>
        <v>0</v>
      </c>
      <c r="AO838" s="7" t="str">
        <f t="shared" si="960"/>
        <v>0</v>
      </c>
      <c r="AP838" s="7">
        <f t="shared" si="961"/>
        <v>0.5</v>
      </c>
      <c r="AQ838" s="7">
        <f t="shared" si="962"/>
        <v>1.5</v>
      </c>
      <c r="AR838" s="10" t="e">
        <f t="shared" si="964"/>
        <v>#REF!</v>
      </c>
      <c r="AS838" s="10"/>
      <c r="AT838" s="152"/>
      <c r="AU838" s="80" t="s">
        <v>1038</v>
      </c>
    </row>
    <row r="839" spans="1:47" ht="15" customHeight="1">
      <c r="A839" s="18" t="s">
        <v>97</v>
      </c>
      <c r="B839" s="18" t="s">
        <v>98</v>
      </c>
      <c r="C839" s="18" t="s">
        <v>2322</v>
      </c>
      <c r="D839" s="18" t="s">
        <v>2309</v>
      </c>
      <c r="E839" s="18"/>
      <c r="F839" s="17"/>
      <c r="G839" s="23"/>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7"/>
      <c r="AG839" s="7"/>
      <c r="AH839" s="7"/>
      <c r="AI839" s="7"/>
      <c r="AJ839" s="7"/>
      <c r="AK839" s="7"/>
      <c r="AL839" s="8"/>
      <c r="AM839" s="8"/>
      <c r="AN839" s="7"/>
      <c r="AO839" s="7"/>
      <c r="AP839" s="7"/>
      <c r="AQ839" s="7"/>
      <c r="AR839" s="7"/>
      <c r="AS839" s="7"/>
      <c r="AT839" s="152"/>
      <c r="AU839" s="80" t="s">
        <v>1038</v>
      </c>
    </row>
    <row r="840" spans="1:47" ht="15" customHeight="1">
      <c r="A840" s="18" t="s">
        <v>97</v>
      </c>
      <c r="B840" s="18" t="s">
        <v>98</v>
      </c>
      <c r="C840" s="18" t="s">
        <v>2322</v>
      </c>
      <c r="D840" s="18" t="s">
        <v>1874</v>
      </c>
      <c r="E840" s="18"/>
      <c r="F840" s="17"/>
      <c r="G840" s="23"/>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7"/>
      <c r="AG840" s="7"/>
      <c r="AH840" s="7"/>
      <c r="AI840" s="7"/>
      <c r="AJ840" s="7"/>
      <c r="AK840" s="7"/>
      <c r="AL840" s="8"/>
      <c r="AM840" s="8"/>
      <c r="AN840" s="7"/>
      <c r="AO840" s="7"/>
      <c r="AP840" s="7"/>
      <c r="AQ840" s="7"/>
      <c r="AR840" s="7"/>
      <c r="AS840" s="7"/>
      <c r="AT840" s="152"/>
      <c r="AU840" s="80" t="s">
        <v>1038</v>
      </c>
    </row>
    <row r="841" spans="1:47" ht="15" customHeight="1">
      <c r="A841" s="18" t="s">
        <v>97</v>
      </c>
      <c r="B841" s="18" t="s">
        <v>98</v>
      </c>
      <c r="C841" s="18" t="s">
        <v>317</v>
      </c>
      <c r="D841" s="18" t="s">
        <v>1926</v>
      </c>
      <c r="E841" s="18"/>
      <c r="F841" s="17"/>
      <c r="G841" s="23"/>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7"/>
      <c r="AG841" s="7"/>
      <c r="AH841" s="7"/>
      <c r="AI841" s="7"/>
      <c r="AJ841" s="7"/>
      <c r="AK841" s="7"/>
      <c r="AL841" s="8"/>
      <c r="AM841" s="8"/>
      <c r="AN841" s="7"/>
      <c r="AO841" s="7"/>
      <c r="AP841" s="7"/>
      <c r="AQ841" s="7"/>
      <c r="AR841" s="7"/>
      <c r="AS841" s="7"/>
      <c r="AT841" s="152"/>
      <c r="AU841" s="80" t="s">
        <v>1038</v>
      </c>
    </row>
    <row r="842" spans="1:47" ht="15" customHeight="1">
      <c r="A842" s="18" t="s">
        <v>97</v>
      </c>
      <c r="B842" s="18" t="s">
        <v>98</v>
      </c>
      <c r="C842" s="18" t="s">
        <v>317</v>
      </c>
      <c r="D842" s="18" t="s">
        <v>2034</v>
      </c>
      <c r="E842" s="18"/>
      <c r="F842" s="17"/>
      <c r="G842" s="23"/>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7"/>
      <c r="AG842" s="7"/>
      <c r="AH842" s="7"/>
      <c r="AI842" s="7"/>
      <c r="AJ842" s="7"/>
      <c r="AK842" s="7"/>
      <c r="AL842" s="8"/>
      <c r="AM842" s="8"/>
      <c r="AN842" s="7"/>
      <c r="AO842" s="7"/>
      <c r="AP842" s="7"/>
      <c r="AQ842" s="7"/>
      <c r="AR842" s="7"/>
      <c r="AS842" s="7"/>
      <c r="AT842" s="152"/>
      <c r="AU842" s="80" t="s">
        <v>1038</v>
      </c>
    </row>
    <row r="843" spans="1:47" ht="15" customHeight="1">
      <c r="A843" s="18" t="s">
        <v>97</v>
      </c>
      <c r="B843" s="18" t="s">
        <v>98</v>
      </c>
      <c r="C843" s="18" t="s">
        <v>317</v>
      </c>
      <c r="D843" s="18" t="s">
        <v>1874</v>
      </c>
      <c r="E843" s="18"/>
      <c r="F843" s="17"/>
      <c r="G843" s="23"/>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7"/>
      <c r="AG843" s="7"/>
      <c r="AH843" s="7"/>
      <c r="AI843" s="7"/>
      <c r="AJ843" s="7"/>
      <c r="AK843" s="7"/>
      <c r="AL843" s="8"/>
      <c r="AM843" s="8"/>
      <c r="AN843" s="7"/>
      <c r="AO843" s="7"/>
      <c r="AP843" s="7"/>
      <c r="AQ843" s="7"/>
      <c r="AR843" s="7"/>
      <c r="AS843" s="7"/>
      <c r="AT843" s="152"/>
      <c r="AU843" s="80" t="s">
        <v>1038</v>
      </c>
    </row>
    <row r="844" spans="1:47" ht="15" customHeight="1">
      <c r="A844" s="18" t="s">
        <v>97</v>
      </c>
      <c r="B844" s="18" t="s">
        <v>98</v>
      </c>
      <c r="C844" s="18" t="s">
        <v>152</v>
      </c>
      <c r="D844" s="18" t="s">
        <v>2034</v>
      </c>
      <c r="E844" s="18"/>
      <c r="F844" s="17"/>
      <c r="G844" s="23"/>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7"/>
      <c r="AG844" s="7"/>
      <c r="AH844" s="7"/>
      <c r="AI844" s="7"/>
      <c r="AJ844" s="7"/>
      <c r="AK844" s="7"/>
      <c r="AL844" s="8"/>
      <c r="AM844" s="8"/>
      <c r="AN844" s="7"/>
      <c r="AO844" s="7"/>
      <c r="AP844" s="7"/>
      <c r="AQ844" s="7"/>
      <c r="AR844" s="7"/>
      <c r="AS844" s="7"/>
      <c r="AT844" s="152"/>
      <c r="AU844" s="80" t="s">
        <v>1038</v>
      </c>
    </row>
    <row r="845" spans="1:47" ht="15" customHeight="1">
      <c r="A845" s="18" t="s">
        <v>97</v>
      </c>
      <c r="B845" s="18" t="s">
        <v>98</v>
      </c>
      <c r="C845" s="18" t="s">
        <v>152</v>
      </c>
      <c r="D845" s="18" t="s">
        <v>2323</v>
      </c>
      <c r="E845" s="18"/>
      <c r="F845" s="17"/>
      <c r="G845" s="23"/>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7"/>
      <c r="AG845" s="7"/>
      <c r="AH845" s="7"/>
      <c r="AI845" s="7"/>
      <c r="AJ845" s="7"/>
      <c r="AK845" s="7"/>
      <c r="AL845" s="8"/>
      <c r="AM845" s="8"/>
      <c r="AN845" s="7"/>
      <c r="AO845" s="7"/>
      <c r="AP845" s="7"/>
      <c r="AQ845" s="7"/>
      <c r="AR845" s="7"/>
      <c r="AS845" s="7"/>
      <c r="AT845" s="152"/>
      <c r="AU845" s="80" t="s">
        <v>1038</v>
      </c>
    </row>
    <row r="846" spans="1:47" ht="15" customHeight="1">
      <c r="A846" s="18" t="s">
        <v>97</v>
      </c>
      <c r="B846" s="18" t="s">
        <v>98</v>
      </c>
      <c r="C846" s="18" t="s">
        <v>152</v>
      </c>
      <c r="D846" s="18" t="s">
        <v>1874</v>
      </c>
      <c r="E846" s="18"/>
      <c r="F846" s="17"/>
      <c r="G846" s="23"/>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7"/>
      <c r="AG846" s="7"/>
      <c r="AH846" s="7"/>
      <c r="AI846" s="7"/>
      <c r="AJ846" s="7"/>
      <c r="AK846" s="7"/>
      <c r="AL846" s="8"/>
      <c r="AM846" s="8"/>
      <c r="AN846" s="7"/>
      <c r="AO846" s="7"/>
      <c r="AP846" s="7"/>
      <c r="AQ846" s="7"/>
      <c r="AR846" s="7"/>
      <c r="AS846" s="7"/>
      <c r="AT846" s="152"/>
      <c r="AU846" s="80" t="s">
        <v>1038</v>
      </c>
    </row>
    <row r="847" spans="1:47" ht="15" customHeight="1">
      <c r="A847" s="18" t="s">
        <v>97</v>
      </c>
      <c r="B847" s="18" t="s">
        <v>98</v>
      </c>
      <c r="C847" s="18" t="s">
        <v>152</v>
      </c>
      <c r="D847" s="18" t="s">
        <v>2324</v>
      </c>
      <c r="E847" s="18"/>
      <c r="F847" s="17">
        <v>0.35</v>
      </c>
      <c r="G847" s="23" t="s">
        <v>525</v>
      </c>
      <c r="H847" s="6" t="s">
        <v>525</v>
      </c>
      <c r="I847" s="6" t="s">
        <v>525</v>
      </c>
      <c r="J847" s="6"/>
      <c r="K847" s="6"/>
      <c r="L847" s="6"/>
      <c r="M847" s="6"/>
      <c r="N847" s="6"/>
      <c r="O847" s="6"/>
      <c r="P847" s="6"/>
      <c r="Q847" s="6"/>
      <c r="R847" s="6"/>
      <c r="S847" s="6"/>
      <c r="T847" s="6"/>
      <c r="U847" s="6"/>
      <c r="V847" s="6"/>
      <c r="W847" s="6"/>
      <c r="X847" s="6"/>
      <c r="Y847" s="6"/>
      <c r="Z847" s="6"/>
      <c r="AA847" s="6"/>
      <c r="AB847" s="6"/>
      <c r="AC847" s="6"/>
      <c r="AD847" s="6"/>
      <c r="AE847" s="6"/>
      <c r="AF847" s="7">
        <v>0</v>
      </c>
      <c r="AG847" s="7">
        <f t="shared" ref="AG847:AH847" si="971">IF(H847="US",1,0)</f>
        <v>1</v>
      </c>
      <c r="AH847" s="7">
        <f t="shared" si="971"/>
        <v>1</v>
      </c>
      <c r="AI847" s="7">
        <f t="shared" ref="AI847:AI850" si="972">IF(G847="US",1,0)</f>
        <v>1</v>
      </c>
      <c r="AJ847" s="7" t="str">
        <f t="shared" ref="AJ847:AJ850" si="973">IF(AF847=0,"0",IF(AF847=0.5,"3","6"))</f>
        <v>0</v>
      </c>
      <c r="AK847" s="7" t="str">
        <f t="shared" ref="AK847:AK850" si="974">IF(AI847=1,"6","0")</f>
        <v>6</v>
      </c>
      <c r="AL847" s="7" t="str">
        <f t="shared" ref="AL847:AL850" si="975">IF(AF847=0,"1",IF(AF847=0.5,"3","6"))</f>
        <v>1</v>
      </c>
      <c r="AM847" s="7" t="str">
        <f t="shared" ref="AM847:AM850" si="976">IF(AH847=1,"7","0")</f>
        <v>7</v>
      </c>
      <c r="AN847" s="7" t="str">
        <f t="shared" ref="AN847:AN850" si="977">IF(AI847=1,"11","0")</f>
        <v>11</v>
      </c>
      <c r="AO847" s="7" t="str">
        <f t="shared" ref="AO847:AO850" si="978">IF(AG847=1,"14","0")</f>
        <v>14</v>
      </c>
      <c r="AP847" s="7">
        <f t="shared" ref="AP847:AP850" si="979">(0.5*F847)*100</f>
        <v>17.5</v>
      </c>
      <c r="AQ847" s="7">
        <f t="shared" ref="AQ847:AQ850" si="980">SUM(AJ847+AK847+AL847+AM847+AN847+AO847+AP847)</f>
        <v>56.5</v>
      </c>
      <c r="AR847" s="10">
        <f>IF(AQ847&lt;AQ844,AR844+1,AR844)</f>
        <v>0</v>
      </c>
      <c r="AS847" s="10"/>
      <c r="AT847" s="152"/>
      <c r="AU847" s="80" t="s">
        <v>1038</v>
      </c>
    </row>
    <row r="848" spans="1:47" ht="15" customHeight="1">
      <c r="A848" s="18" t="s">
        <v>97</v>
      </c>
      <c r="B848" s="18" t="s">
        <v>98</v>
      </c>
      <c r="C848" s="18" t="s">
        <v>152</v>
      </c>
      <c r="D848" s="18" t="s">
        <v>2325</v>
      </c>
      <c r="E848" s="18"/>
      <c r="F848" s="17">
        <v>0.35</v>
      </c>
      <c r="G848" s="23" t="s">
        <v>525</v>
      </c>
      <c r="H848" s="6" t="s">
        <v>525</v>
      </c>
      <c r="I848" s="6" t="s">
        <v>525</v>
      </c>
      <c r="J848" s="6"/>
      <c r="K848" s="6"/>
      <c r="L848" s="6"/>
      <c r="M848" s="6"/>
      <c r="N848" s="6"/>
      <c r="O848" s="6"/>
      <c r="P848" s="6"/>
      <c r="Q848" s="6"/>
      <c r="R848" s="6"/>
      <c r="S848" s="6"/>
      <c r="T848" s="6"/>
      <c r="U848" s="6"/>
      <c r="V848" s="6"/>
      <c r="W848" s="6"/>
      <c r="X848" s="6"/>
      <c r="Y848" s="6"/>
      <c r="Z848" s="6"/>
      <c r="AA848" s="6"/>
      <c r="AB848" s="6"/>
      <c r="AC848" s="6"/>
      <c r="AD848" s="6"/>
      <c r="AE848" s="6"/>
      <c r="AF848" s="7">
        <v>0</v>
      </c>
      <c r="AG848" s="7">
        <f t="shared" ref="AG848:AH848" si="981">IF(H848="US",1,0)</f>
        <v>1</v>
      </c>
      <c r="AH848" s="7">
        <f t="shared" si="981"/>
        <v>1</v>
      </c>
      <c r="AI848" s="7">
        <f t="shared" si="972"/>
        <v>1</v>
      </c>
      <c r="AJ848" s="7" t="str">
        <f t="shared" si="973"/>
        <v>0</v>
      </c>
      <c r="AK848" s="7" t="str">
        <f t="shared" si="974"/>
        <v>6</v>
      </c>
      <c r="AL848" s="7" t="str">
        <f t="shared" si="975"/>
        <v>1</v>
      </c>
      <c r="AM848" s="7" t="str">
        <f t="shared" si="976"/>
        <v>7</v>
      </c>
      <c r="AN848" s="7" t="str">
        <f t="shared" si="977"/>
        <v>11</v>
      </c>
      <c r="AO848" s="7" t="str">
        <f t="shared" si="978"/>
        <v>14</v>
      </c>
      <c r="AP848" s="7">
        <f t="shared" si="979"/>
        <v>17.5</v>
      </c>
      <c r="AQ848" s="7">
        <f t="shared" si="980"/>
        <v>56.5</v>
      </c>
      <c r="AR848" s="10">
        <f t="shared" ref="AR848:AR850" si="982">IF(AQ848&lt;AQ847,AR847+1,AR847)</f>
        <v>0</v>
      </c>
      <c r="AS848" s="10"/>
      <c r="AT848" s="152"/>
      <c r="AU848" s="80" t="s">
        <v>1038</v>
      </c>
    </row>
    <row r="849" spans="1:47" ht="15" customHeight="1">
      <c r="A849" s="28" t="s">
        <v>97</v>
      </c>
      <c r="B849" s="28" t="s">
        <v>98</v>
      </c>
      <c r="C849" s="28" t="s">
        <v>152</v>
      </c>
      <c r="D849" s="28" t="s">
        <v>2326</v>
      </c>
      <c r="E849" s="28"/>
      <c r="F849" s="81">
        <v>0.03</v>
      </c>
      <c r="G849" s="23" t="s">
        <v>613</v>
      </c>
      <c r="H849" s="6" t="s">
        <v>613</v>
      </c>
      <c r="I849" s="6" t="s">
        <v>613</v>
      </c>
      <c r="J849" s="6"/>
      <c r="K849" s="6"/>
      <c r="L849" s="6"/>
      <c r="M849" s="6"/>
      <c r="N849" s="6"/>
      <c r="O849" s="6"/>
      <c r="P849" s="6"/>
      <c r="Q849" s="6"/>
      <c r="R849" s="6"/>
      <c r="S849" s="6"/>
      <c r="T849" s="6"/>
      <c r="U849" s="6"/>
      <c r="V849" s="6"/>
      <c r="W849" s="6"/>
      <c r="X849" s="6"/>
      <c r="Y849" s="6"/>
      <c r="Z849" s="6"/>
      <c r="AA849" s="6"/>
      <c r="AB849" s="6"/>
      <c r="AC849" s="6"/>
      <c r="AD849" s="6"/>
      <c r="AE849" s="6"/>
      <c r="AF849" s="7">
        <v>0</v>
      </c>
      <c r="AG849" s="7">
        <f t="shared" ref="AG849:AH849" si="983">IF(H849="US",1,0)</f>
        <v>0</v>
      </c>
      <c r="AH849" s="7">
        <f t="shared" si="983"/>
        <v>0</v>
      </c>
      <c r="AI849" s="7">
        <f t="shared" si="972"/>
        <v>0</v>
      </c>
      <c r="AJ849" s="7" t="str">
        <f t="shared" si="973"/>
        <v>0</v>
      </c>
      <c r="AK849" s="7" t="str">
        <f t="shared" si="974"/>
        <v>0</v>
      </c>
      <c r="AL849" s="7" t="str">
        <f t="shared" si="975"/>
        <v>1</v>
      </c>
      <c r="AM849" s="7" t="str">
        <f t="shared" si="976"/>
        <v>0</v>
      </c>
      <c r="AN849" s="7" t="str">
        <f t="shared" si="977"/>
        <v>0</v>
      </c>
      <c r="AO849" s="7" t="str">
        <f t="shared" si="978"/>
        <v>0</v>
      </c>
      <c r="AP849" s="7">
        <f t="shared" si="979"/>
        <v>1.5</v>
      </c>
      <c r="AQ849" s="7">
        <f t="shared" si="980"/>
        <v>2.5</v>
      </c>
      <c r="AR849" s="10">
        <f t="shared" si="982"/>
        <v>1</v>
      </c>
      <c r="AS849" s="10"/>
      <c r="AT849" s="152"/>
      <c r="AU849" s="82" t="s">
        <v>1757</v>
      </c>
    </row>
    <row r="850" spans="1:47" ht="15" customHeight="1">
      <c r="A850" s="28" t="s">
        <v>97</v>
      </c>
      <c r="B850" s="28" t="s">
        <v>98</v>
      </c>
      <c r="C850" s="28" t="s">
        <v>152</v>
      </c>
      <c r="D850" s="28" t="s">
        <v>2327</v>
      </c>
      <c r="E850" s="28"/>
      <c r="F850" s="81">
        <v>0.03</v>
      </c>
      <c r="G850" s="23" t="s">
        <v>613</v>
      </c>
      <c r="H850" s="6" t="s">
        <v>613</v>
      </c>
      <c r="I850" s="6" t="s">
        <v>613</v>
      </c>
      <c r="J850" s="6"/>
      <c r="K850" s="6"/>
      <c r="L850" s="6"/>
      <c r="M850" s="6"/>
      <c r="N850" s="6"/>
      <c r="O850" s="6"/>
      <c r="P850" s="6"/>
      <c r="Q850" s="6"/>
      <c r="R850" s="6"/>
      <c r="S850" s="6"/>
      <c r="T850" s="6"/>
      <c r="U850" s="6"/>
      <c r="V850" s="6"/>
      <c r="W850" s="6"/>
      <c r="X850" s="6"/>
      <c r="Y850" s="6"/>
      <c r="Z850" s="6"/>
      <c r="AA850" s="6"/>
      <c r="AB850" s="6"/>
      <c r="AC850" s="6"/>
      <c r="AD850" s="6"/>
      <c r="AE850" s="6"/>
      <c r="AF850" s="7">
        <v>0</v>
      </c>
      <c r="AG850" s="7">
        <f t="shared" ref="AG850:AH850" si="984">IF(H850="US",1,0)</f>
        <v>0</v>
      </c>
      <c r="AH850" s="7">
        <f t="shared" si="984"/>
        <v>0</v>
      </c>
      <c r="AI850" s="7">
        <f t="shared" si="972"/>
        <v>0</v>
      </c>
      <c r="AJ850" s="7" t="str">
        <f t="shared" si="973"/>
        <v>0</v>
      </c>
      <c r="AK850" s="7" t="str">
        <f t="shared" si="974"/>
        <v>0</v>
      </c>
      <c r="AL850" s="7" t="str">
        <f t="shared" si="975"/>
        <v>1</v>
      </c>
      <c r="AM850" s="7" t="str">
        <f t="shared" si="976"/>
        <v>0</v>
      </c>
      <c r="AN850" s="7" t="str">
        <f t="shared" si="977"/>
        <v>0</v>
      </c>
      <c r="AO850" s="7" t="str">
        <f t="shared" si="978"/>
        <v>0</v>
      </c>
      <c r="AP850" s="7">
        <f t="shared" si="979"/>
        <v>1.5</v>
      </c>
      <c r="AQ850" s="7">
        <f t="shared" si="980"/>
        <v>2.5</v>
      </c>
      <c r="AR850" s="10">
        <f t="shared" si="982"/>
        <v>1</v>
      </c>
      <c r="AS850" s="10"/>
      <c r="AT850" s="152"/>
      <c r="AU850" s="82" t="s">
        <v>1757</v>
      </c>
    </row>
    <row r="851" spans="1:47" ht="15" customHeight="1">
      <c r="A851" s="18" t="s">
        <v>97</v>
      </c>
      <c r="B851" s="18" t="s">
        <v>98</v>
      </c>
      <c r="C851" s="18" t="s">
        <v>337</v>
      </c>
      <c r="D851" s="18" t="s">
        <v>2313</v>
      </c>
      <c r="E851" s="18"/>
      <c r="F851" s="17"/>
      <c r="G851" s="23"/>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7"/>
      <c r="AG851" s="7"/>
      <c r="AH851" s="7"/>
      <c r="AI851" s="7"/>
      <c r="AJ851" s="7"/>
      <c r="AK851" s="7"/>
      <c r="AL851" s="8"/>
      <c r="AM851" s="8"/>
      <c r="AN851" s="7"/>
      <c r="AO851" s="7"/>
      <c r="AP851" s="7"/>
      <c r="AQ851" s="7"/>
      <c r="AR851" s="7"/>
      <c r="AS851" s="7"/>
      <c r="AT851" s="152"/>
      <c r="AU851" s="80" t="s">
        <v>1038</v>
      </c>
    </row>
    <row r="852" spans="1:47" ht="15" customHeight="1">
      <c r="A852" s="18" t="s">
        <v>97</v>
      </c>
      <c r="B852" s="18" t="s">
        <v>98</v>
      </c>
      <c r="C852" s="18" t="s">
        <v>337</v>
      </c>
      <c r="D852" s="18" t="s">
        <v>2077</v>
      </c>
      <c r="E852" s="18"/>
      <c r="F852" s="17"/>
      <c r="G852" s="23"/>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7"/>
      <c r="AG852" s="7"/>
      <c r="AH852" s="7"/>
      <c r="AI852" s="7"/>
      <c r="AJ852" s="7"/>
      <c r="AK852" s="7"/>
      <c r="AL852" s="8"/>
      <c r="AM852" s="8"/>
      <c r="AN852" s="7"/>
      <c r="AO852" s="7"/>
      <c r="AP852" s="7"/>
      <c r="AQ852" s="7"/>
      <c r="AR852" s="7"/>
      <c r="AS852" s="7"/>
      <c r="AT852" s="152"/>
      <c r="AU852" s="80" t="s">
        <v>1038</v>
      </c>
    </row>
    <row r="853" spans="1:47" ht="15" customHeight="1">
      <c r="A853" s="28" t="s">
        <v>97</v>
      </c>
      <c r="B853" s="28" t="s">
        <v>98</v>
      </c>
      <c r="C853" s="28" t="s">
        <v>337</v>
      </c>
      <c r="D853" s="28" t="s">
        <v>2070</v>
      </c>
      <c r="E853" s="28"/>
      <c r="F853" s="81">
        <v>0.03</v>
      </c>
      <c r="G853" s="23" t="s">
        <v>613</v>
      </c>
      <c r="H853" s="6" t="s">
        <v>613</v>
      </c>
      <c r="I853" s="6" t="s">
        <v>613</v>
      </c>
      <c r="J853" s="6"/>
      <c r="K853" s="6"/>
      <c r="L853" s="6"/>
      <c r="M853" s="6"/>
      <c r="N853" s="6"/>
      <c r="O853" s="6"/>
      <c r="P853" s="6"/>
      <c r="Q853" s="6"/>
      <c r="R853" s="6"/>
      <c r="S853" s="6"/>
      <c r="T853" s="6"/>
      <c r="U853" s="6"/>
      <c r="V853" s="6"/>
      <c r="W853" s="6"/>
      <c r="X853" s="6"/>
      <c r="Y853" s="6"/>
      <c r="Z853" s="6"/>
      <c r="AA853" s="6"/>
      <c r="AB853" s="6"/>
      <c r="AC853" s="6"/>
      <c r="AD853" s="6"/>
      <c r="AE853" s="6"/>
      <c r="AF853" s="7">
        <v>0</v>
      </c>
      <c r="AG853" s="7">
        <f t="shared" ref="AG853:AH853" si="985">IF(H853="US",1,0)</f>
        <v>0</v>
      </c>
      <c r="AH853" s="7">
        <f t="shared" si="985"/>
        <v>0</v>
      </c>
      <c r="AI853" s="7">
        <f t="shared" ref="AI853:AI859" si="986">IF(G853="US",1,0)</f>
        <v>0</v>
      </c>
      <c r="AJ853" s="7" t="str">
        <f t="shared" ref="AJ853:AJ859" si="987">IF(AF853=0,"0",IF(AF853=0.5,"3","6"))</f>
        <v>0</v>
      </c>
      <c r="AK853" s="7" t="str">
        <f t="shared" ref="AK853:AK859" si="988">IF(AI853=1,"6","0")</f>
        <v>0</v>
      </c>
      <c r="AL853" s="7" t="str">
        <f t="shared" ref="AL853:AL859" si="989">IF(AF853=0,"1",IF(AF853=0.5,"3","6"))</f>
        <v>1</v>
      </c>
      <c r="AM853" s="7" t="str">
        <f t="shared" ref="AM853:AM859" si="990">IF(AH853=1,"7","0")</f>
        <v>0</v>
      </c>
      <c r="AN853" s="7" t="str">
        <f t="shared" ref="AN853:AN859" si="991">IF(AI853=1,"11","0")</f>
        <v>0</v>
      </c>
      <c r="AO853" s="7" t="str">
        <f t="shared" ref="AO853:AO859" si="992">IF(AG853=1,"14","0")</f>
        <v>0</v>
      </c>
      <c r="AP853" s="7">
        <f t="shared" ref="AP853:AP859" si="993">(0.5*F853)*100</f>
        <v>1.5</v>
      </c>
      <c r="AQ853" s="7">
        <f t="shared" ref="AQ853:AQ859" si="994">SUM(AJ853+AK853+AL853+AM853+AN853+AO853+AP853)</f>
        <v>2.5</v>
      </c>
      <c r="AR853" s="10">
        <f t="shared" ref="AR853:AR859" si="995">IF(AQ853&lt;AQ852,AR852+1,AR852)</f>
        <v>0</v>
      </c>
      <c r="AS853" s="10"/>
      <c r="AT853" s="152"/>
      <c r="AU853" s="82" t="s">
        <v>1757</v>
      </c>
    </row>
    <row r="854" spans="1:47" ht="15" customHeight="1">
      <c r="A854" s="18" t="s">
        <v>97</v>
      </c>
      <c r="B854" s="18" t="s">
        <v>98</v>
      </c>
      <c r="C854" s="18" t="s">
        <v>337</v>
      </c>
      <c r="D854" s="18" t="s">
        <v>1874</v>
      </c>
      <c r="E854" s="18"/>
      <c r="F854" s="17">
        <v>0.38</v>
      </c>
      <c r="G854" s="23" t="s">
        <v>525</v>
      </c>
      <c r="H854" s="6" t="s">
        <v>525</v>
      </c>
      <c r="I854" s="6" t="s">
        <v>525</v>
      </c>
      <c r="J854" s="6"/>
      <c r="K854" s="6"/>
      <c r="L854" s="6"/>
      <c r="M854" s="6"/>
      <c r="N854" s="6"/>
      <c r="O854" s="6"/>
      <c r="P854" s="6"/>
      <c r="Q854" s="6"/>
      <c r="R854" s="6"/>
      <c r="S854" s="6"/>
      <c r="T854" s="6"/>
      <c r="U854" s="6"/>
      <c r="V854" s="6"/>
      <c r="W854" s="6"/>
      <c r="X854" s="6"/>
      <c r="Y854" s="6"/>
      <c r="Z854" s="6"/>
      <c r="AA854" s="6"/>
      <c r="AB854" s="6"/>
      <c r="AC854" s="6"/>
      <c r="AD854" s="6"/>
      <c r="AE854" s="6"/>
      <c r="AF854" s="7">
        <v>0</v>
      </c>
      <c r="AG854" s="7">
        <f t="shared" ref="AG854:AH854" si="996">IF(H854="US",1,0)</f>
        <v>1</v>
      </c>
      <c r="AH854" s="7">
        <f t="shared" si="996"/>
        <v>1</v>
      </c>
      <c r="AI854" s="7">
        <f t="shared" si="986"/>
        <v>1</v>
      </c>
      <c r="AJ854" s="7" t="str">
        <f t="shared" si="987"/>
        <v>0</v>
      </c>
      <c r="AK854" s="7" t="str">
        <f t="shared" si="988"/>
        <v>6</v>
      </c>
      <c r="AL854" s="7" t="str">
        <f t="shared" si="989"/>
        <v>1</v>
      </c>
      <c r="AM854" s="7" t="str">
        <f t="shared" si="990"/>
        <v>7</v>
      </c>
      <c r="AN854" s="7" t="str">
        <f t="shared" si="991"/>
        <v>11</v>
      </c>
      <c r="AO854" s="7" t="str">
        <f t="shared" si="992"/>
        <v>14</v>
      </c>
      <c r="AP854" s="7">
        <f t="shared" si="993"/>
        <v>19</v>
      </c>
      <c r="AQ854" s="7">
        <f t="shared" si="994"/>
        <v>58</v>
      </c>
      <c r="AR854" s="10">
        <f t="shared" si="995"/>
        <v>0</v>
      </c>
      <c r="AS854" s="10"/>
      <c r="AT854" s="152"/>
      <c r="AU854" s="80" t="s">
        <v>1038</v>
      </c>
    </row>
    <row r="855" spans="1:47" ht="15" customHeight="1">
      <c r="A855" s="6" t="s">
        <v>97</v>
      </c>
      <c r="B855" s="6" t="s">
        <v>98</v>
      </c>
      <c r="C855" s="6" t="s">
        <v>337</v>
      </c>
      <c r="D855" s="6" t="s">
        <v>2310</v>
      </c>
      <c r="E855" s="6"/>
      <c r="F855" s="9">
        <v>0.38</v>
      </c>
      <c r="G855" s="23" t="s">
        <v>525</v>
      </c>
      <c r="H855" s="6" t="s">
        <v>525</v>
      </c>
      <c r="I855" s="6" t="s">
        <v>525</v>
      </c>
      <c r="J855" s="6"/>
      <c r="K855" s="6"/>
      <c r="L855" s="6"/>
      <c r="M855" s="6"/>
      <c r="N855" s="6"/>
      <c r="O855" s="6"/>
      <c r="P855" s="6"/>
      <c r="Q855" s="6"/>
      <c r="R855" s="6"/>
      <c r="S855" s="6"/>
      <c r="T855" s="6"/>
      <c r="U855" s="6"/>
      <c r="V855" s="6"/>
      <c r="W855" s="6"/>
      <c r="X855" s="6"/>
      <c r="Y855" s="6"/>
      <c r="Z855" s="6"/>
      <c r="AA855" s="6"/>
      <c r="AB855" s="6"/>
      <c r="AC855" s="6"/>
      <c r="AD855" s="6"/>
      <c r="AE855" s="6"/>
      <c r="AF855" s="7">
        <v>0</v>
      </c>
      <c r="AG855" s="7">
        <f t="shared" ref="AG855:AH855" si="997">IF(H855="US",1,0)</f>
        <v>1</v>
      </c>
      <c r="AH855" s="7">
        <f t="shared" si="997"/>
        <v>1</v>
      </c>
      <c r="AI855" s="7">
        <f t="shared" si="986"/>
        <v>1</v>
      </c>
      <c r="AJ855" s="7" t="str">
        <f t="shared" si="987"/>
        <v>0</v>
      </c>
      <c r="AK855" s="7" t="str">
        <f t="shared" si="988"/>
        <v>6</v>
      </c>
      <c r="AL855" s="24" t="str">
        <f t="shared" si="989"/>
        <v>1</v>
      </c>
      <c r="AM855" s="24" t="str">
        <f t="shared" si="990"/>
        <v>7</v>
      </c>
      <c r="AN855" s="7" t="str">
        <f t="shared" si="991"/>
        <v>11</v>
      </c>
      <c r="AO855" s="7" t="str">
        <f t="shared" si="992"/>
        <v>14</v>
      </c>
      <c r="AP855" s="7">
        <f t="shared" si="993"/>
        <v>19</v>
      </c>
      <c r="AQ855" s="7">
        <f t="shared" si="994"/>
        <v>58</v>
      </c>
      <c r="AR855" s="10">
        <f t="shared" si="995"/>
        <v>0</v>
      </c>
      <c r="AS855" s="10"/>
      <c r="AT855" s="152"/>
      <c r="AU855" t="s">
        <v>1812</v>
      </c>
    </row>
    <row r="856" spans="1:47" ht="15" customHeight="1">
      <c r="A856" s="28" t="s">
        <v>97</v>
      </c>
      <c r="B856" s="28" t="s">
        <v>98</v>
      </c>
      <c r="C856" s="28" t="s">
        <v>337</v>
      </c>
      <c r="D856" s="28" t="s">
        <v>2328</v>
      </c>
      <c r="E856" s="28"/>
      <c r="F856" s="81">
        <v>0.03</v>
      </c>
      <c r="G856" s="23" t="s">
        <v>613</v>
      </c>
      <c r="H856" s="6" t="s">
        <v>613</v>
      </c>
      <c r="I856" s="6" t="s">
        <v>613</v>
      </c>
      <c r="J856" s="6"/>
      <c r="K856" s="6"/>
      <c r="L856" s="6"/>
      <c r="M856" s="6"/>
      <c r="N856" s="6"/>
      <c r="O856" s="6"/>
      <c r="P856" s="6"/>
      <c r="Q856" s="6"/>
      <c r="R856" s="6"/>
      <c r="S856" s="6"/>
      <c r="T856" s="6"/>
      <c r="U856" s="6"/>
      <c r="V856" s="6"/>
      <c r="W856" s="6"/>
      <c r="X856" s="6"/>
      <c r="Y856" s="6"/>
      <c r="Z856" s="6"/>
      <c r="AA856" s="6"/>
      <c r="AB856" s="6"/>
      <c r="AC856" s="6"/>
      <c r="AD856" s="6"/>
      <c r="AE856" s="6"/>
      <c r="AF856" s="7">
        <v>0</v>
      </c>
      <c r="AG856" s="7">
        <f t="shared" ref="AG856:AH856" si="998">IF(H856="US",1,0)</f>
        <v>0</v>
      </c>
      <c r="AH856" s="7">
        <f t="shared" si="998"/>
        <v>0</v>
      </c>
      <c r="AI856" s="7">
        <f t="shared" si="986"/>
        <v>0</v>
      </c>
      <c r="AJ856" s="7" t="str">
        <f t="shared" si="987"/>
        <v>0</v>
      </c>
      <c r="AK856" s="7" t="str">
        <f t="shared" si="988"/>
        <v>0</v>
      </c>
      <c r="AL856" s="7" t="str">
        <f t="shared" si="989"/>
        <v>1</v>
      </c>
      <c r="AM856" s="7" t="str">
        <f t="shared" si="990"/>
        <v>0</v>
      </c>
      <c r="AN856" s="7" t="str">
        <f t="shared" si="991"/>
        <v>0</v>
      </c>
      <c r="AO856" s="7" t="str">
        <f t="shared" si="992"/>
        <v>0</v>
      </c>
      <c r="AP856" s="7">
        <f t="shared" si="993"/>
        <v>1.5</v>
      </c>
      <c r="AQ856" s="7">
        <f t="shared" si="994"/>
        <v>2.5</v>
      </c>
      <c r="AR856" s="10">
        <f t="shared" si="995"/>
        <v>1</v>
      </c>
      <c r="AS856" s="10"/>
      <c r="AT856" s="152"/>
      <c r="AU856" s="82" t="s">
        <v>1757</v>
      </c>
    </row>
    <row r="857" spans="1:47" ht="15" customHeight="1">
      <c r="A857" s="18" t="s">
        <v>97</v>
      </c>
      <c r="B857" s="18" t="s">
        <v>98</v>
      </c>
      <c r="C857" s="18" t="s">
        <v>337</v>
      </c>
      <c r="D857" s="18" t="s">
        <v>1926</v>
      </c>
      <c r="E857" s="18"/>
      <c r="F857" s="17">
        <v>0.38</v>
      </c>
      <c r="G857" s="23" t="s">
        <v>525</v>
      </c>
      <c r="H857" s="6" t="s">
        <v>525</v>
      </c>
      <c r="I857" s="6" t="s">
        <v>525</v>
      </c>
      <c r="J857" s="6"/>
      <c r="K857" s="6"/>
      <c r="L857" s="6"/>
      <c r="M857" s="6"/>
      <c r="N857" s="6"/>
      <c r="O857" s="6"/>
      <c r="P857" s="6"/>
      <c r="Q857" s="6"/>
      <c r="R857" s="6"/>
      <c r="S857" s="6"/>
      <c r="T857" s="6"/>
      <c r="U857" s="6"/>
      <c r="V857" s="6"/>
      <c r="W857" s="6"/>
      <c r="X857" s="6"/>
      <c r="Y857" s="6"/>
      <c r="Z857" s="6"/>
      <c r="AA857" s="6"/>
      <c r="AB857" s="6"/>
      <c r="AC857" s="6"/>
      <c r="AD857" s="6"/>
      <c r="AE857" s="6"/>
      <c r="AF857" s="7">
        <v>0</v>
      </c>
      <c r="AG857" s="7">
        <f t="shared" ref="AG857:AH857" si="999">IF(H857="US",1,0)</f>
        <v>1</v>
      </c>
      <c r="AH857" s="7">
        <f t="shared" si="999"/>
        <v>1</v>
      </c>
      <c r="AI857" s="7">
        <f t="shared" si="986"/>
        <v>1</v>
      </c>
      <c r="AJ857" s="7" t="str">
        <f t="shared" si="987"/>
        <v>0</v>
      </c>
      <c r="AK857" s="7" t="str">
        <f t="shared" si="988"/>
        <v>6</v>
      </c>
      <c r="AL857" s="7" t="str">
        <f t="shared" si="989"/>
        <v>1</v>
      </c>
      <c r="AM857" s="7" t="str">
        <f t="shared" si="990"/>
        <v>7</v>
      </c>
      <c r="AN857" s="7" t="str">
        <f t="shared" si="991"/>
        <v>11</v>
      </c>
      <c r="AO857" s="7" t="str">
        <f t="shared" si="992"/>
        <v>14</v>
      </c>
      <c r="AP857" s="7">
        <f t="shared" si="993"/>
        <v>19</v>
      </c>
      <c r="AQ857" s="7">
        <f t="shared" si="994"/>
        <v>58</v>
      </c>
      <c r="AR857" s="10">
        <f t="shared" si="995"/>
        <v>1</v>
      </c>
      <c r="AS857" s="10"/>
      <c r="AT857" s="152"/>
      <c r="AU857" s="80" t="s">
        <v>1038</v>
      </c>
    </row>
    <row r="858" spans="1:47" ht="15" customHeight="1">
      <c r="A858" s="18" t="s">
        <v>97</v>
      </c>
      <c r="B858" s="18" t="s">
        <v>98</v>
      </c>
      <c r="C858" s="18" t="s">
        <v>337</v>
      </c>
      <c r="D858" s="18" t="s">
        <v>2034</v>
      </c>
      <c r="E858" s="18"/>
      <c r="F858" s="17">
        <v>0.38</v>
      </c>
      <c r="G858" s="23" t="s">
        <v>525</v>
      </c>
      <c r="H858" s="6" t="s">
        <v>525</v>
      </c>
      <c r="I858" s="6" t="s">
        <v>525</v>
      </c>
      <c r="J858" s="6"/>
      <c r="K858" s="6"/>
      <c r="L858" s="6"/>
      <c r="M858" s="6"/>
      <c r="N858" s="6"/>
      <c r="O858" s="6"/>
      <c r="P858" s="6"/>
      <c r="Q858" s="6"/>
      <c r="R858" s="6"/>
      <c r="S858" s="6"/>
      <c r="T858" s="6"/>
      <c r="U858" s="6"/>
      <c r="V858" s="6"/>
      <c r="W858" s="6"/>
      <c r="X858" s="6"/>
      <c r="Y858" s="6"/>
      <c r="Z858" s="6"/>
      <c r="AA858" s="6"/>
      <c r="AB858" s="6"/>
      <c r="AC858" s="6"/>
      <c r="AD858" s="6"/>
      <c r="AE858" s="6"/>
      <c r="AF858" s="7">
        <v>0</v>
      </c>
      <c r="AG858" s="7">
        <f t="shared" ref="AG858:AH858" si="1000">IF(H858="US",1,0)</f>
        <v>1</v>
      </c>
      <c r="AH858" s="7">
        <f t="shared" si="1000"/>
        <v>1</v>
      </c>
      <c r="AI858" s="7">
        <f t="shared" si="986"/>
        <v>1</v>
      </c>
      <c r="AJ858" s="7" t="str">
        <f t="shared" si="987"/>
        <v>0</v>
      </c>
      <c r="AK858" s="7" t="str">
        <f t="shared" si="988"/>
        <v>6</v>
      </c>
      <c r="AL858" s="7" t="str">
        <f t="shared" si="989"/>
        <v>1</v>
      </c>
      <c r="AM858" s="7" t="str">
        <f t="shared" si="990"/>
        <v>7</v>
      </c>
      <c r="AN858" s="7" t="str">
        <f t="shared" si="991"/>
        <v>11</v>
      </c>
      <c r="AO858" s="7" t="str">
        <f t="shared" si="992"/>
        <v>14</v>
      </c>
      <c r="AP858" s="7">
        <f t="shared" si="993"/>
        <v>19</v>
      </c>
      <c r="AQ858" s="7">
        <f t="shared" si="994"/>
        <v>58</v>
      </c>
      <c r="AR858" s="10">
        <f t="shared" si="995"/>
        <v>1</v>
      </c>
      <c r="AS858" s="10"/>
      <c r="AT858" s="152"/>
      <c r="AU858" s="80" t="s">
        <v>1038</v>
      </c>
    </row>
    <row r="859" spans="1:47" ht="15" customHeight="1">
      <c r="A859" s="28" t="s">
        <v>97</v>
      </c>
      <c r="B859" s="28" t="s">
        <v>98</v>
      </c>
      <c r="C859" s="28" t="s">
        <v>337</v>
      </c>
      <c r="D859" s="28" t="s">
        <v>1953</v>
      </c>
      <c r="E859" s="28"/>
      <c r="F859" s="81">
        <v>0.38</v>
      </c>
      <c r="G859" s="23" t="s">
        <v>525</v>
      </c>
      <c r="H859" s="6" t="s">
        <v>525</v>
      </c>
      <c r="I859" s="6" t="s">
        <v>525</v>
      </c>
      <c r="J859" s="6"/>
      <c r="K859" s="6"/>
      <c r="L859" s="6"/>
      <c r="M859" s="6"/>
      <c r="N859" s="6"/>
      <c r="O859" s="6"/>
      <c r="P859" s="6"/>
      <c r="Q859" s="6"/>
      <c r="R859" s="6"/>
      <c r="S859" s="6"/>
      <c r="T859" s="6"/>
      <c r="U859" s="6"/>
      <c r="V859" s="6"/>
      <c r="W859" s="6"/>
      <c r="X859" s="6"/>
      <c r="Y859" s="6"/>
      <c r="Z859" s="6"/>
      <c r="AA859" s="6"/>
      <c r="AB859" s="6"/>
      <c r="AC859" s="6"/>
      <c r="AD859" s="6"/>
      <c r="AE859" s="6"/>
      <c r="AF859" s="7">
        <v>0</v>
      </c>
      <c r="AG859" s="7">
        <f t="shared" ref="AG859:AH859" si="1001">IF(H859="US",1,0)</f>
        <v>1</v>
      </c>
      <c r="AH859" s="7">
        <f t="shared" si="1001"/>
        <v>1</v>
      </c>
      <c r="AI859" s="7">
        <f t="shared" si="986"/>
        <v>1</v>
      </c>
      <c r="AJ859" s="7" t="str">
        <f t="shared" si="987"/>
        <v>0</v>
      </c>
      <c r="AK859" s="7" t="str">
        <f t="shared" si="988"/>
        <v>6</v>
      </c>
      <c r="AL859" s="7" t="str">
        <f t="shared" si="989"/>
        <v>1</v>
      </c>
      <c r="AM859" s="7" t="str">
        <f t="shared" si="990"/>
        <v>7</v>
      </c>
      <c r="AN859" s="7" t="str">
        <f t="shared" si="991"/>
        <v>11</v>
      </c>
      <c r="AO859" s="7" t="str">
        <f t="shared" si="992"/>
        <v>14</v>
      </c>
      <c r="AP859" s="7">
        <f t="shared" si="993"/>
        <v>19</v>
      </c>
      <c r="AQ859" s="7">
        <f t="shared" si="994"/>
        <v>58</v>
      </c>
      <c r="AR859" s="10">
        <f t="shared" si="995"/>
        <v>1</v>
      </c>
      <c r="AS859" s="10"/>
      <c r="AT859" s="152"/>
      <c r="AU859" s="82" t="s">
        <v>1757</v>
      </c>
    </row>
    <row r="860" spans="1:47" ht="15" customHeight="1">
      <c r="A860" s="18" t="s">
        <v>97</v>
      </c>
      <c r="B860" s="18" t="s">
        <v>98</v>
      </c>
      <c r="C860" s="18" t="s">
        <v>666</v>
      </c>
      <c r="D860" s="18" t="s">
        <v>2329</v>
      </c>
      <c r="E860" s="18"/>
      <c r="F860" s="17"/>
      <c r="G860" s="23"/>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7"/>
      <c r="AG860" s="7"/>
      <c r="AH860" s="7"/>
      <c r="AI860" s="7"/>
      <c r="AJ860" s="7"/>
      <c r="AK860" s="7"/>
      <c r="AL860" s="8"/>
      <c r="AM860" s="8"/>
      <c r="AN860" s="7"/>
      <c r="AO860" s="7"/>
      <c r="AP860" s="7"/>
      <c r="AQ860" s="7"/>
      <c r="AR860" s="7"/>
      <c r="AS860" s="7"/>
      <c r="AT860" s="152"/>
      <c r="AU860" s="80" t="s">
        <v>1038</v>
      </c>
    </row>
    <row r="861" spans="1:47" ht="15" customHeight="1">
      <c r="A861" s="28" t="s">
        <v>97</v>
      </c>
      <c r="B861" s="28" t="s">
        <v>98</v>
      </c>
      <c r="C861" s="28" t="s">
        <v>666</v>
      </c>
      <c r="D861" s="28" t="s">
        <v>2330</v>
      </c>
      <c r="E861" s="28"/>
      <c r="F861" s="81">
        <v>0.01</v>
      </c>
      <c r="G861" s="23" t="s">
        <v>613</v>
      </c>
      <c r="H861" s="6" t="s">
        <v>613</v>
      </c>
      <c r="I861" s="6" t="s">
        <v>613</v>
      </c>
      <c r="J861" s="6"/>
      <c r="K861" s="6"/>
      <c r="L861" s="6"/>
      <c r="M861" s="6"/>
      <c r="N861" s="6"/>
      <c r="O861" s="6"/>
      <c r="P861" s="6"/>
      <c r="Q861" s="6"/>
      <c r="R861" s="6"/>
      <c r="S861" s="6"/>
      <c r="T861" s="6"/>
      <c r="U861" s="6"/>
      <c r="V861" s="6"/>
      <c r="W861" s="6"/>
      <c r="X861" s="6"/>
      <c r="Y861" s="6"/>
      <c r="Z861" s="6"/>
      <c r="AA861" s="6"/>
      <c r="AB861" s="6"/>
      <c r="AC861" s="6"/>
      <c r="AD861" s="6"/>
      <c r="AE861" s="6"/>
      <c r="AF861" s="7">
        <v>0</v>
      </c>
      <c r="AG861" s="7">
        <f t="shared" ref="AG861:AH861" si="1002">IF(H861="US",1,0)</f>
        <v>0</v>
      </c>
      <c r="AH861" s="7">
        <f t="shared" si="1002"/>
        <v>0</v>
      </c>
      <c r="AI861" s="7">
        <f t="shared" ref="AI861:AI865" si="1003">IF(G861="US",1,0)</f>
        <v>0</v>
      </c>
      <c r="AJ861" s="7" t="str">
        <f t="shared" ref="AJ861:AJ865" si="1004">IF(AF861=0,"0",IF(AF861=0.5,"3","6"))</f>
        <v>0</v>
      </c>
      <c r="AK861" s="7" t="str">
        <f t="shared" ref="AK861:AK865" si="1005">IF(AI861=1,"6","0")</f>
        <v>0</v>
      </c>
      <c r="AL861" s="7" t="str">
        <f t="shared" ref="AL861:AL865" si="1006">IF(AF861=0,"1",IF(AF861=0.5,"3","6"))</f>
        <v>1</v>
      </c>
      <c r="AM861" s="7" t="str">
        <f t="shared" ref="AM861:AM865" si="1007">IF(AH861=1,"7","0")</f>
        <v>0</v>
      </c>
      <c r="AN861" s="7" t="str">
        <f t="shared" ref="AN861:AN865" si="1008">IF(AI861=1,"11","0")</f>
        <v>0</v>
      </c>
      <c r="AO861" s="7" t="str">
        <f t="shared" ref="AO861:AO865" si="1009">IF(AG861=1,"14","0")</f>
        <v>0</v>
      </c>
      <c r="AP861" s="7">
        <f t="shared" ref="AP861:AP865" si="1010">(0.5*F861)*100</f>
        <v>0.5</v>
      </c>
      <c r="AQ861" s="7">
        <f t="shared" ref="AQ861:AQ865" si="1011">SUM(AJ861+AK861+AL861+AM861+AN861+AO861+AP861)</f>
        <v>1.5</v>
      </c>
      <c r="AR861" s="10">
        <f t="shared" ref="AR861:AR865" si="1012">IF(AQ861&lt;AQ860,AR860+1,AR860)</f>
        <v>0</v>
      </c>
      <c r="AS861" s="10"/>
      <c r="AT861" s="152"/>
      <c r="AU861" s="82" t="s">
        <v>1757</v>
      </c>
    </row>
    <row r="862" spans="1:47" ht="15" customHeight="1">
      <c r="A862" s="28" t="s">
        <v>97</v>
      </c>
      <c r="B862" s="28" t="s">
        <v>98</v>
      </c>
      <c r="C862" s="28" t="s">
        <v>666</v>
      </c>
      <c r="D862" s="28" t="s">
        <v>2331</v>
      </c>
      <c r="E862" s="28"/>
      <c r="F862" s="81">
        <v>0.01</v>
      </c>
      <c r="G862" s="23" t="s">
        <v>613</v>
      </c>
      <c r="H862" s="6" t="s">
        <v>613</v>
      </c>
      <c r="I862" s="6" t="s">
        <v>613</v>
      </c>
      <c r="J862" s="6"/>
      <c r="K862" s="6"/>
      <c r="L862" s="6"/>
      <c r="M862" s="6"/>
      <c r="N862" s="6"/>
      <c r="O862" s="6"/>
      <c r="P862" s="6"/>
      <c r="Q862" s="6"/>
      <c r="R862" s="6"/>
      <c r="S862" s="6"/>
      <c r="T862" s="6"/>
      <c r="U862" s="6"/>
      <c r="V862" s="6"/>
      <c r="W862" s="6"/>
      <c r="X862" s="6"/>
      <c r="Y862" s="6"/>
      <c r="Z862" s="6"/>
      <c r="AA862" s="6"/>
      <c r="AB862" s="6"/>
      <c r="AC862" s="6"/>
      <c r="AD862" s="6"/>
      <c r="AE862" s="6"/>
      <c r="AF862" s="7">
        <v>0</v>
      </c>
      <c r="AG862" s="7">
        <f t="shared" ref="AG862:AH862" si="1013">IF(H862="US",1,0)</f>
        <v>0</v>
      </c>
      <c r="AH862" s="7">
        <f t="shared" si="1013"/>
        <v>0</v>
      </c>
      <c r="AI862" s="7">
        <f t="shared" si="1003"/>
        <v>0</v>
      </c>
      <c r="AJ862" s="7" t="str">
        <f t="shared" si="1004"/>
        <v>0</v>
      </c>
      <c r="AK862" s="7" t="str">
        <f t="shared" si="1005"/>
        <v>0</v>
      </c>
      <c r="AL862" s="7" t="str">
        <f t="shared" si="1006"/>
        <v>1</v>
      </c>
      <c r="AM862" s="7" t="str">
        <f t="shared" si="1007"/>
        <v>0</v>
      </c>
      <c r="AN862" s="7" t="str">
        <f t="shared" si="1008"/>
        <v>0</v>
      </c>
      <c r="AO862" s="7" t="str">
        <f t="shared" si="1009"/>
        <v>0</v>
      </c>
      <c r="AP862" s="7">
        <f t="shared" si="1010"/>
        <v>0.5</v>
      </c>
      <c r="AQ862" s="7">
        <f t="shared" si="1011"/>
        <v>1.5</v>
      </c>
      <c r="AR862" s="10">
        <f t="shared" si="1012"/>
        <v>0</v>
      </c>
      <c r="AS862" s="10"/>
      <c r="AT862" s="152"/>
      <c r="AU862" s="82" t="s">
        <v>1757</v>
      </c>
    </row>
    <row r="863" spans="1:47" ht="15" customHeight="1">
      <c r="A863" s="18" t="s">
        <v>97</v>
      </c>
      <c r="B863" s="18" t="s">
        <v>98</v>
      </c>
      <c r="C863" s="18" t="s">
        <v>666</v>
      </c>
      <c r="D863" s="18" t="s">
        <v>2319</v>
      </c>
      <c r="E863" s="18"/>
      <c r="F863" s="17">
        <v>0.01</v>
      </c>
      <c r="G863" s="23" t="s">
        <v>613</v>
      </c>
      <c r="H863" s="6" t="s">
        <v>613</v>
      </c>
      <c r="I863" s="6" t="s">
        <v>613</v>
      </c>
      <c r="J863" s="6"/>
      <c r="K863" s="6"/>
      <c r="L863" s="6"/>
      <c r="M863" s="6"/>
      <c r="N863" s="6"/>
      <c r="O863" s="6"/>
      <c r="P863" s="6"/>
      <c r="Q863" s="6"/>
      <c r="R863" s="6"/>
      <c r="S863" s="6"/>
      <c r="T863" s="6"/>
      <c r="U863" s="6"/>
      <c r="V863" s="6"/>
      <c r="W863" s="6"/>
      <c r="X863" s="6"/>
      <c r="Y863" s="6"/>
      <c r="Z863" s="6"/>
      <c r="AA863" s="6"/>
      <c r="AB863" s="6"/>
      <c r="AC863" s="6"/>
      <c r="AD863" s="6"/>
      <c r="AE863" s="6"/>
      <c r="AF863" s="7">
        <v>0</v>
      </c>
      <c r="AG863" s="7">
        <f t="shared" ref="AG863:AH863" si="1014">IF(H863="US",1,0)</f>
        <v>0</v>
      </c>
      <c r="AH863" s="7">
        <f t="shared" si="1014"/>
        <v>0</v>
      </c>
      <c r="AI863" s="7">
        <f t="shared" si="1003"/>
        <v>0</v>
      </c>
      <c r="AJ863" s="7" t="str">
        <f t="shared" si="1004"/>
        <v>0</v>
      </c>
      <c r="AK863" s="7" t="str">
        <f t="shared" si="1005"/>
        <v>0</v>
      </c>
      <c r="AL863" s="7" t="str">
        <f t="shared" si="1006"/>
        <v>1</v>
      </c>
      <c r="AM863" s="7" t="str">
        <f t="shared" si="1007"/>
        <v>0</v>
      </c>
      <c r="AN863" s="7" t="str">
        <f t="shared" si="1008"/>
        <v>0</v>
      </c>
      <c r="AO863" s="7" t="str">
        <f t="shared" si="1009"/>
        <v>0</v>
      </c>
      <c r="AP863" s="7">
        <f t="shared" si="1010"/>
        <v>0.5</v>
      </c>
      <c r="AQ863" s="7">
        <f t="shared" si="1011"/>
        <v>1.5</v>
      </c>
      <c r="AR863" s="10">
        <f t="shared" si="1012"/>
        <v>0</v>
      </c>
      <c r="AS863" s="10"/>
      <c r="AT863" s="152"/>
      <c r="AU863" s="80" t="s">
        <v>1038</v>
      </c>
    </row>
    <row r="864" spans="1:47" ht="15" customHeight="1">
      <c r="A864" s="18" t="s">
        <v>97</v>
      </c>
      <c r="B864" s="18" t="s">
        <v>98</v>
      </c>
      <c r="C864" s="18" t="s">
        <v>666</v>
      </c>
      <c r="D864" s="18" t="s">
        <v>2332</v>
      </c>
      <c r="E864" s="18"/>
      <c r="F864" s="17">
        <v>0.01</v>
      </c>
      <c r="G864" s="23" t="s">
        <v>613</v>
      </c>
      <c r="H864" s="6" t="s">
        <v>613</v>
      </c>
      <c r="I864" s="6" t="s">
        <v>613</v>
      </c>
      <c r="J864" s="6"/>
      <c r="K864" s="6"/>
      <c r="L864" s="6"/>
      <c r="M864" s="6"/>
      <c r="N864" s="6"/>
      <c r="O864" s="6"/>
      <c r="P864" s="6"/>
      <c r="Q864" s="6"/>
      <c r="R864" s="6"/>
      <c r="S864" s="6"/>
      <c r="T864" s="6"/>
      <c r="U864" s="6"/>
      <c r="V864" s="6"/>
      <c r="W864" s="6"/>
      <c r="X864" s="6"/>
      <c r="Y864" s="6"/>
      <c r="Z864" s="6"/>
      <c r="AA864" s="6"/>
      <c r="AB864" s="6"/>
      <c r="AC864" s="6"/>
      <c r="AD864" s="6"/>
      <c r="AE864" s="6"/>
      <c r="AF864" s="7">
        <v>0</v>
      </c>
      <c r="AG864" s="7">
        <f t="shared" ref="AG864:AH864" si="1015">IF(H864="US",1,0)</f>
        <v>0</v>
      </c>
      <c r="AH864" s="7">
        <f t="shared" si="1015"/>
        <v>0</v>
      </c>
      <c r="AI864" s="7">
        <f t="shared" si="1003"/>
        <v>0</v>
      </c>
      <c r="AJ864" s="7" t="str">
        <f t="shared" si="1004"/>
        <v>0</v>
      </c>
      <c r="AK864" s="7" t="str">
        <f t="shared" si="1005"/>
        <v>0</v>
      </c>
      <c r="AL864" s="7" t="str">
        <f t="shared" si="1006"/>
        <v>1</v>
      </c>
      <c r="AM864" s="7" t="str">
        <f t="shared" si="1007"/>
        <v>0</v>
      </c>
      <c r="AN864" s="7" t="str">
        <f t="shared" si="1008"/>
        <v>0</v>
      </c>
      <c r="AO864" s="7" t="str">
        <f t="shared" si="1009"/>
        <v>0</v>
      </c>
      <c r="AP864" s="7">
        <f t="shared" si="1010"/>
        <v>0.5</v>
      </c>
      <c r="AQ864" s="7">
        <f t="shared" si="1011"/>
        <v>1.5</v>
      </c>
      <c r="AR864" s="10">
        <f t="shared" si="1012"/>
        <v>0</v>
      </c>
      <c r="AS864" s="10"/>
      <c r="AT864" s="152"/>
      <c r="AU864" s="80" t="s">
        <v>1038</v>
      </c>
    </row>
    <row r="865" spans="1:47" ht="15" customHeight="1">
      <c r="A865" s="18" t="s">
        <v>97</v>
      </c>
      <c r="B865" s="18" t="s">
        <v>98</v>
      </c>
      <c r="C865" s="18" t="s">
        <v>666</v>
      </c>
      <c r="D865" s="18" t="s">
        <v>2333</v>
      </c>
      <c r="E865" s="18"/>
      <c r="F865" s="17">
        <v>0.01</v>
      </c>
      <c r="G865" s="23" t="s">
        <v>613</v>
      </c>
      <c r="H865" s="6" t="s">
        <v>613</v>
      </c>
      <c r="I865" s="6" t="s">
        <v>613</v>
      </c>
      <c r="J865" s="6"/>
      <c r="K865" s="6"/>
      <c r="L865" s="6"/>
      <c r="M865" s="6"/>
      <c r="N865" s="6"/>
      <c r="O865" s="6"/>
      <c r="P865" s="6"/>
      <c r="Q865" s="6"/>
      <c r="R865" s="6"/>
      <c r="S865" s="6"/>
      <c r="T865" s="6"/>
      <c r="U865" s="6"/>
      <c r="V865" s="6"/>
      <c r="W865" s="6"/>
      <c r="X865" s="6"/>
      <c r="Y865" s="6"/>
      <c r="Z865" s="6"/>
      <c r="AA865" s="6"/>
      <c r="AB865" s="6"/>
      <c r="AC865" s="6"/>
      <c r="AD865" s="6"/>
      <c r="AE865" s="6"/>
      <c r="AF865" s="7">
        <v>0</v>
      </c>
      <c r="AG865" s="7">
        <f t="shared" ref="AG865:AH865" si="1016">IF(H865="US",1,0)</f>
        <v>0</v>
      </c>
      <c r="AH865" s="7">
        <f t="shared" si="1016"/>
        <v>0</v>
      </c>
      <c r="AI865" s="7">
        <f t="shared" si="1003"/>
        <v>0</v>
      </c>
      <c r="AJ865" s="7" t="str">
        <f t="shared" si="1004"/>
        <v>0</v>
      </c>
      <c r="AK865" s="7" t="str">
        <f t="shared" si="1005"/>
        <v>0</v>
      </c>
      <c r="AL865" s="7" t="str">
        <f t="shared" si="1006"/>
        <v>1</v>
      </c>
      <c r="AM865" s="7" t="str">
        <f t="shared" si="1007"/>
        <v>0</v>
      </c>
      <c r="AN865" s="7" t="str">
        <f t="shared" si="1008"/>
        <v>0</v>
      </c>
      <c r="AO865" s="7" t="str">
        <f t="shared" si="1009"/>
        <v>0</v>
      </c>
      <c r="AP865" s="7">
        <f t="shared" si="1010"/>
        <v>0.5</v>
      </c>
      <c r="AQ865" s="7">
        <f t="shared" si="1011"/>
        <v>1.5</v>
      </c>
      <c r="AR865" s="10">
        <f t="shared" si="1012"/>
        <v>0</v>
      </c>
      <c r="AS865" s="10"/>
      <c r="AT865" s="152"/>
      <c r="AU865" s="80" t="s">
        <v>1038</v>
      </c>
    </row>
    <row r="866" spans="1:47" ht="15" customHeight="1">
      <c r="A866" s="18" t="s">
        <v>97</v>
      </c>
      <c r="B866" s="18" t="s">
        <v>98</v>
      </c>
      <c r="C866" s="18" t="s">
        <v>666</v>
      </c>
      <c r="D866" s="18" t="s">
        <v>1874</v>
      </c>
      <c r="E866" s="18"/>
      <c r="F866" s="17"/>
      <c r="G866" s="23"/>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7"/>
      <c r="AG866" s="7"/>
      <c r="AH866" s="7"/>
      <c r="AI866" s="7"/>
      <c r="AJ866" s="7"/>
      <c r="AK866" s="7"/>
      <c r="AL866" s="7"/>
      <c r="AM866" s="7"/>
      <c r="AN866" s="7"/>
      <c r="AO866" s="7"/>
      <c r="AP866" s="7"/>
      <c r="AQ866" s="7"/>
      <c r="AR866" s="10"/>
      <c r="AS866" s="10"/>
      <c r="AT866" s="152"/>
      <c r="AU866" s="80" t="s">
        <v>1038</v>
      </c>
    </row>
    <row r="867" spans="1:47" ht="15" customHeight="1">
      <c r="A867" s="18" t="s">
        <v>97</v>
      </c>
      <c r="B867" s="18" t="s">
        <v>98</v>
      </c>
      <c r="C867" s="18" t="s">
        <v>666</v>
      </c>
      <c r="D867" s="18" t="s">
        <v>2334</v>
      </c>
      <c r="E867" s="18"/>
      <c r="F867" s="17"/>
      <c r="G867" s="23"/>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7"/>
      <c r="AG867" s="7"/>
      <c r="AH867" s="7"/>
      <c r="AI867" s="7"/>
      <c r="AJ867" s="7"/>
      <c r="AK867" s="7"/>
      <c r="AL867" s="7"/>
      <c r="AM867" s="7"/>
      <c r="AN867" s="7"/>
      <c r="AO867" s="7"/>
      <c r="AP867" s="7"/>
      <c r="AQ867" s="7"/>
      <c r="AR867" s="10"/>
      <c r="AS867" s="10"/>
      <c r="AT867" s="152"/>
      <c r="AU867" s="80" t="s">
        <v>1038</v>
      </c>
    </row>
    <row r="868" spans="1:47" ht="15" customHeight="1">
      <c r="A868" s="18" t="s">
        <v>97</v>
      </c>
      <c r="B868" s="18" t="s">
        <v>98</v>
      </c>
      <c r="C868" s="18" t="s">
        <v>1338</v>
      </c>
      <c r="D868" s="18" t="s">
        <v>1809</v>
      </c>
      <c r="E868" s="18"/>
      <c r="F868" s="17"/>
      <c r="G868" s="23"/>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7"/>
      <c r="AG868" s="7"/>
      <c r="AH868" s="7"/>
      <c r="AI868" s="7"/>
      <c r="AJ868" s="7"/>
      <c r="AK868" s="7"/>
      <c r="AL868" s="8"/>
      <c r="AM868" s="8"/>
      <c r="AN868" s="7"/>
      <c r="AO868" s="7"/>
      <c r="AP868" s="7"/>
      <c r="AQ868" s="7"/>
      <c r="AR868" s="7"/>
      <c r="AS868" s="7"/>
      <c r="AT868" s="152"/>
      <c r="AU868" s="80" t="s">
        <v>1038</v>
      </c>
    </row>
    <row r="869" spans="1:47" ht="15" customHeight="1">
      <c r="A869" s="18" t="s">
        <v>97</v>
      </c>
      <c r="B869" s="18" t="s">
        <v>98</v>
      </c>
      <c r="C869" s="18" t="s">
        <v>1338</v>
      </c>
      <c r="D869" s="18" t="s">
        <v>2335</v>
      </c>
      <c r="E869" s="18"/>
      <c r="F869" s="17"/>
      <c r="G869" s="23"/>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7"/>
      <c r="AG869" s="7"/>
      <c r="AH869" s="7"/>
      <c r="AI869" s="7"/>
      <c r="AJ869" s="7"/>
      <c r="AK869" s="7"/>
      <c r="AL869" s="8"/>
      <c r="AM869" s="8"/>
      <c r="AN869" s="7"/>
      <c r="AO869" s="7"/>
      <c r="AP869" s="7"/>
      <c r="AQ869" s="7"/>
      <c r="AR869" s="7"/>
      <c r="AS869" s="7"/>
      <c r="AT869" s="152"/>
      <c r="AU869" s="80" t="s">
        <v>1038</v>
      </c>
    </row>
    <row r="870" spans="1:47" ht="15" customHeight="1">
      <c r="A870" s="18" t="s">
        <v>97</v>
      </c>
      <c r="B870" s="18" t="s">
        <v>98</v>
      </c>
      <c r="C870" s="18" t="s">
        <v>1338</v>
      </c>
      <c r="D870" s="18" t="s">
        <v>2336</v>
      </c>
      <c r="E870" s="18"/>
      <c r="F870" s="17"/>
      <c r="G870" s="23"/>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7"/>
      <c r="AG870" s="7"/>
      <c r="AH870" s="7"/>
      <c r="AI870" s="7"/>
      <c r="AJ870" s="7"/>
      <c r="AK870" s="7"/>
      <c r="AL870" s="8"/>
      <c r="AM870" s="8"/>
      <c r="AN870" s="7"/>
      <c r="AO870" s="7"/>
      <c r="AP870" s="7"/>
      <c r="AQ870" s="7"/>
      <c r="AR870" s="7"/>
      <c r="AS870" s="7"/>
      <c r="AT870" s="152"/>
      <c r="AU870" s="80" t="s">
        <v>1038</v>
      </c>
    </row>
    <row r="871" spans="1:47" ht="15" customHeight="1">
      <c r="A871" s="18" t="s">
        <v>97</v>
      </c>
      <c r="B871" s="18" t="s">
        <v>98</v>
      </c>
      <c r="C871" s="18" t="s">
        <v>1338</v>
      </c>
      <c r="D871" s="18" t="s">
        <v>2337</v>
      </c>
      <c r="E871" s="18"/>
      <c r="F871" s="17"/>
      <c r="G871" s="23"/>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7"/>
      <c r="AG871" s="7"/>
      <c r="AH871" s="7"/>
      <c r="AI871" s="7"/>
      <c r="AJ871" s="7"/>
      <c r="AK871" s="7"/>
      <c r="AL871" s="8"/>
      <c r="AM871" s="8"/>
      <c r="AN871" s="7"/>
      <c r="AO871" s="7"/>
      <c r="AP871" s="7"/>
      <c r="AQ871" s="7"/>
      <c r="AR871" s="7"/>
      <c r="AS871" s="7"/>
      <c r="AT871" s="152"/>
      <c r="AU871" s="80" t="s">
        <v>1038</v>
      </c>
    </row>
    <row r="872" spans="1:47" ht="15" customHeight="1">
      <c r="A872" s="18" t="s">
        <v>97</v>
      </c>
      <c r="B872" s="18" t="s">
        <v>98</v>
      </c>
      <c r="C872" s="18" t="s">
        <v>1338</v>
      </c>
      <c r="D872" s="18" t="s">
        <v>2338</v>
      </c>
      <c r="E872" s="18"/>
      <c r="F872" s="17"/>
      <c r="G872" s="23"/>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7"/>
      <c r="AG872" s="7"/>
      <c r="AH872" s="7"/>
      <c r="AI872" s="7"/>
      <c r="AJ872" s="7"/>
      <c r="AK872" s="7"/>
      <c r="AL872" s="8"/>
      <c r="AM872" s="8"/>
      <c r="AN872" s="7"/>
      <c r="AO872" s="7"/>
      <c r="AP872" s="7"/>
      <c r="AQ872" s="7"/>
      <c r="AR872" s="7"/>
      <c r="AS872" s="7"/>
      <c r="AT872" s="152"/>
      <c r="AU872" s="80" t="s">
        <v>1038</v>
      </c>
    </row>
    <row r="873" spans="1:47" ht="15" customHeight="1">
      <c r="A873" s="18" t="s">
        <v>97</v>
      </c>
      <c r="B873" s="18" t="s">
        <v>98</v>
      </c>
      <c r="C873" s="18" t="s">
        <v>2339</v>
      </c>
      <c r="D873" s="18"/>
      <c r="E873" s="18"/>
      <c r="F873" s="17"/>
      <c r="G873" s="23"/>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7"/>
      <c r="AG873" s="7"/>
      <c r="AH873" s="7"/>
      <c r="AI873" s="7"/>
      <c r="AJ873" s="7"/>
      <c r="AK873" s="7"/>
      <c r="AL873" s="8"/>
      <c r="AM873" s="8"/>
      <c r="AN873" s="7"/>
      <c r="AO873" s="7"/>
      <c r="AP873" s="7"/>
      <c r="AQ873" s="7"/>
      <c r="AR873" s="7"/>
      <c r="AS873" s="7"/>
      <c r="AT873" s="152"/>
      <c r="AU873" s="80" t="s">
        <v>1038</v>
      </c>
    </row>
    <row r="874" spans="1:47" ht="15" customHeight="1">
      <c r="A874" s="6" t="s">
        <v>97</v>
      </c>
      <c r="B874" s="6" t="s">
        <v>98</v>
      </c>
      <c r="C874" s="6" t="s">
        <v>2340</v>
      </c>
      <c r="D874" s="6"/>
      <c r="E874" s="6"/>
      <c r="F874" s="9">
        <v>0.03</v>
      </c>
      <c r="G874" s="23" t="s">
        <v>613</v>
      </c>
      <c r="H874" s="6" t="s">
        <v>613</v>
      </c>
      <c r="I874" s="6" t="s">
        <v>613</v>
      </c>
      <c r="J874" s="6"/>
      <c r="K874" s="6"/>
      <c r="L874" s="6"/>
      <c r="M874" s="6"/>
      <c r="N874" s="6"/>
      <c r="O874" s="6"/>
      <c r="P874" s="6"/>
      <c r="Q874" s="6"/>
      <c r="R874" s="6"/>
      <c r="S874" s="6"/>
      <c r="T874" s="6"/>
      <c r="U874" s="6"/>
      <c r="V874" s="6"/>
      <c r="W874" s="6"/>
      <c r="X874" s="6"/>
      <c r="Y874" s="6"/>
      <c r="Z874" s="6"/>
      <c r="AA874" s="6"/>
      <c r="AB874" s="6"/>
      <c r="AC874" s="6"/>
      <c r="AD874" s="6"/>
      <c r="AE874" s="6"/>
      <c r="AF874" s="7">
        <v>0</v>
      </c>
      <c r="AG874" s="7">
        <f t="shared" ref="AG874:AH874" si="1017">IF(H874="US",1,0)</f>
        <v>0</v>
      </c>
      <c r="AH874" s="7">
        <f t="shared" si="1017"/>
        <v>0</v>
      </c>
      <c r="AI874" s="7">
        <f>IF(G874="US",1,0)</f>
        <v>0</v>
      </c>
      <c r="AJ874" s="7" t="str">
        <f>IF(AF874=0,"0",IF(AF874=0.5,"3","6"))</f>
        <v>0</v>
      </c>
      <c r="AK874" s="7" t="str">
        <f>IF(AI874=1,"6","0")</f>
        <v>0</v>
      </c>
      <c r="AL874" s="7" t="str">
        <f>IF(AF874=0,"1",IF(AF874=0.5,"3","6"))</f>
        <v>1</v>
      </c>
      <c r="AM874" s="7" t="str">
        <f>IF(AH874=1,"7","0")</f>
        <v>0</v>
      </c>
      <c r="AN874" s="7" t="str">
        <f>IF(AI874=1,"11","0")</f>
        <v>0</v>
      </c>
      <c r="AO874" s="7" t="str">
        <f>IF(AG874=1,"14","0")</f>
        <v>0</v>
      </c>
      <c r="AP874" s="7">
        <f>(0.5*F874)*100</f>
        <v>1.5</v>
      </c>
      <c r="AQ874" s="7">
        <f>SUM(AJ874+AK874+AL874+AM874+AN874+AO874+AP874)</f>
        <v>2.5</v>
      </c>
      <c r="AR874" s="10">
        <f>IF(AQ874&lt;AQ873,AR873+1,AR873)</f>
        <v>0</v>
      </c>
      <c r="AS874" s="10"/>
      <c r="AT874" s="152"/>
      <c r="AU874" t="s">
        <v>2341</v>
      </c>
    </row>
    <row r="875" spans="1:47" ht="15" customHeight="1">
      <c r="A875" s="18" t="s">
        <v>97</v>
      </c>
      <c r="B875" s="18" t="s">
        <v>98</v>
      </c>
      <c r="C875" s="18" t="s">
        <v>338</v>
      </c>
      <c r="D875" s="18" t="s">
        <v>1926</v>
      </c>
      <c r="E875" s="18"/>
      <c r="F875" s="17"/>
      <c r="G875" s="23"/>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7"/>
      <c r="AG875" s="7"/>
      <c r="AH875" s="7"/>
      <c r="AI875" s="7"/>
      <c r="AJ875" s="7"/>
      <c r="AK875" s="7"/>
      <c r="AL875" s="8"/>
      <c r="AM875" s="8"/>
      <c r="AN875" s="7"/>
      <c r="AO875" s="7"/>
      <c r="AP875" s="7"/>
      <c r="AQ875" s="7"/>
      <c r="AR875" s="7"/>
      <c r="AS875" s="7"/>
      <c r="AT875" s="152"/>
      <c r="AU875" s="80" t="s">
        <v>1038</v>
      </c>
    </row>
    <row r="876" spans="1:47" ht="15" customHeight="1">
      <c r="A876" s="18" t="s">
        <v>97</v>
      </c>
      <c r="B876" s="18" t="s">
        <v>98</v>
      </c>
      <c r="C876" s="18" t="s">
        <v>338</v>
      </c>
      <c r="D876" s="18" t="s">
        <v>2034</v>
      </c>
      <c r="E876" s="18"/>
      <c r="F876" s="17"/>
      <c r="G876" s="23"/>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7"/>
      <c r="AG876" s="7"/>
      <c r="AH876" s="7"/>
      <c r="AI876" s="7"/>
      <c r="AJ876" s="7"/>
      <c r="AK876" s="7"/>
      <c r="AL876" s="8"/>
      <c r="AM876" s="8"/>
      <c r="AN876" s="7"/>
      <c r="AO876" s="7"/>
      <c r="AP876" s="7"/>
      <c r="AQ876" s="7"/>
      <c r="AR876" s="7"/>
      <c r="AS876" s="7"/>
      <c r="AT876" s="152"/>
      <c r="AU876" s="80" t="s">
        <v>1038</v>
      </c>
    </row>
    <row r="877" spans="1:47" ht="15" customHeight="1">
      <c r="A877" s="18" t="s">
        <v>97</v>
      </c>
      <c r="B877" s="18" t="s">
        <v>98</v>
      </c>
      <c r="C877" s="18" t="s">
        <v>338</v>
      </c>
      <c r="D877" s="18" t="s">
        <v>2342</v>
      </c>
      <c r="E877" s="18"/>
      <c r="F877" s="17"/>
      <c r="G877" s="23"/>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7"/>
      <c r="AG877" s="7"/>
      <c r="AH877" s="7"/>
      <c r="AI877" s="7"/>
      <c r="AJ877" s="7"/>
      <c r="AK877" s="7"/>
      <c r="AL877" s="8"/>
      <c r="AM877" s="8"/>
      <c r="AN877" s="7"/>
      <c r="AO877" s="7"/>
      <c r="AP877" s="7"/>
      <c r="AQ877" s="7"/>
      <c r="AR877" s="7"/>
      <c r="AS877" s="7"/>
      <c r="AT877" s="152"/>
      <c r="AU877" s="80" t="s">
        <v>1038</v>
      </c>
    </row>
    <row r="878" spans="1:47" ht="15" customHeight="1">
      <c r="A878" s="30" t="s">
        <v>268</v>
      </c>
      <c r="B878" s="18" t="s">
        <v>289</v>
      </c>
      <c r="C878" s="18" t="s">
        <v>2343</v>
      </c>
      <c r="D878" s="18"/>
      <c r="E878" s="18"/>
      <c r="F878" s="17"/>
      <c r="G878" s="23"/>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7"/>
      <c r="AG878" s="7"/>
      <c r="AH878" s="7"/>
      <c r="AI878" s="7"/>
      <c r="AJ878" s="7"/>
      <c r="AK878" s="7"/>
      <c r="AL878" s="8"/>
      <c r="AM878" s="8"/>
      <c r="AN878" s="7"/>
      <c r="AO878" s="7"/>
      <c r="AP878" s="7"/>
      <c r="AQ878" s="7"/>
      <c r="AR878" s="7"/>
      <c r="AS878" s="7"/>
      <c r="AT878" s="152"/>
      <c r="AU878" s="80" t="s">
        <v>1038</v>
      </c>
    </row>
    <row r="879" spans="1:47" ht="15" customHeight="1">
      <c r="A879" s="30" t="s">
        <v>268</v>
      </c>
      <c r="B879" s="18" t="s">
        <v>289</v>
      </c>
      <c r="C879" s="18" t="s">
        <v>2343</v>
      </c>
      <c r="D879" s="18" t="s">
        <v>1926</v>
      </c>
      <c r="E879" s="18"/>
      <c r="F879" s="17"/>
      <c r="G879" s="23"/>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7"/>
      <c r="AG879" s="7"/>
      <c r="AH879" s="7"/>
      <c r="AI879" s="7"/>
      <c r="AJ879" s="7"/>
      <c r="AK879" s="7"/>
      <c r="AL879" s="8"/>
      <c r="AM879" s="8"/>
      <c r="AN879" s="7"/>
      <c r="AO879" s="7"/>
      <c r="AP879" s="7"/>
      <c r="AQ879" s="7"/>
      <c r="AR879" s="7"/>
      <c r="AS879" s="7"/>
      <c r="AT879" s="152"/>
      <c r="AU879" s="80" t="s">
        <v>1038</v>
      </c>
    </row>
    <row r="880" spans="1:47" ht="15" customHeight="1">
      <c r="A880" s="30" t="s">
        <v>268</v>
      </c>
      <c r="B880" s="18" t="s">
        <v>289</v>
      </c>
      <c r="C880" s="18" t="s">
        <v>2343</v>
      </c>
      <c r="D880" s="18" t="s">
        <v>2344</v>
      </c>
      <c r="E880" s="18"/>
      <c r="F880" s="17"/>
      <c r="G880" s="23"/>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7"/>
      <c r="AG880" s="7"/>
      <c r="AH880" s="7"/>
      <c r="AI880" s="7"/>
      <c r="AJ880" s="7"/>
      <c r="AK880" s="7"/>
      <c r="AL880" s="8"/>
      <c r="AM880" s="8"/>
      <c r="AN880" s="7"/>
      <c r="AO880" s="7"/>
      <c r="AP880" s="7"/>
      <c r="AQ880" s="7"/>
      <c r="AR880" s="7"/>
      <c r="AS880" s="7"/>
      <c r="AT880" s="152"/>
      <c r="AU880" s="80" t="s">
        <v>1038</v>
      </c>
    </row>
    <row r="881" spans="1:47" ht="15" customHeight="1">
      <c r="A881" s="30" t="s">
        <v>268</v>
      </c>
      <c r="B881" s="18" t="s">
        <v>289</v>
      </c>
      <c r="C881" s="18" t="s">
        <v>2345</v>
      </c>
      <c r="D881" s="18" t="s">
        <v>2346</v>
      </c>
      <c r="E881" s="18"/>
      <c r="F881" s="17"/>
      <c r="G881" s="23"/>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7"/>
      <c r="AG881" s="7"/>
      <c r="AH881" s="7"/>
      <c r="AI881" s="7"/>
      <c r="AJ881" s="7"/>
      <c r="AK881" s="7"/>
      <c r="AL881" s="8"/>
      <c r="AM881" s="8"/>
      <c r="AN881" s="7"/>
      <c r="AO881" s="7"/>
      <c r="AP881" s="7"/>
      <c r="AQ881" s="7"/>
      <c r="AR881" s="7"/>
      <c r="AS881" s="7"/>
      <c r="AT881" s="152"/>
      <c r="AU881" s="80" t="s">
        <v>1038</v>
      </c>
    </row>
    <row r="882" spans="1:47" ht="15" customHeight="1">
      <c r="A882" s="30" t="s">
        <v>268</v>
      </c>
      <c r="B882" s="18" t="s">
        <v>289</v>
      </c>
      <c r="C882" s="18" t="s">
        <v>2345</v>
      </c>
      <c r="D882" s="18" t="s">
        <v>1926</v>
      </c>
      <c r="E882" s="18"/>
      <c r="F882" s="17"/>
      <c r="G882" s="23"/>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7"/>
      <c r="AG882" s="7"/>
      <c r="AH882" s="7"/>
      <c r="AI882" s="7"/>
      <c r="AJ882" s="7"/>
      <c r="AK882" s="7"/>
      <c r="AL882" s="8"/>
      <c r="AM882" s="8"/>
      <c r="AN882" s="7"/>
      <c r="AO882" s="7"/>
      <c r="AP882" s="7"/>
      <c r="AQ882" s="7"/>
      <c r="AR882" s="7"/>
      <c r="AS882" s="7"/>
      <c r="AT882" s="152"/>
      <c r="AU882" s="80" t="s">
        <v>1038</v>
      </c>
    </row>
    <row r="883" spans="1:47" ht="15" customHeight="1">
      <c r="A883" s="30" t="s">
        <v>268</v>
      </c>
      <c r="B883" s="18" t="s">
        <v>289</v>
      </c>
      <c r="C883" s="18" t="s">
        <v>2345</v>
      </c>
      <c r="D883" s="18" t="s">
        <v>2347</v>
      </c>
      <c r="E883" s="18"/>
      <c r="F883" s="17"/>
      <c r="G883" s="23"/>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7"/>
      <c r="AG883" s="7"/>
      <c r="AH883" s="7"/>
      <c r="AI883" s="7"/>
      <c r="AJ883" s="7"/>
      <c r="AK883" s="7"/>
      <c r="AL883" s="8"/>
      <c r="AM883" s="8"/>
      <c r="AN883" s="7"/>
      <c r="AO883" s="7"/>
      <c r="AP883" s="7"/>
      <c r="AQ883" s="7"/>
      <c r="AR883" s="7"/>
      <c r="AS883" s="7"/>
      <c r="AT883" s="152"/>
      <c r="AU883" s="80" t="s">
        <v>1038</v>
      </c>
    </row>
    <row r="884" spans="1:47" ht="15" customHeight="1">
      <c r="A884" s="39" t="s">
        <v>268</v>
      </c>
      <c r="B884" s="6" t="s">
        <v>289</v>
      </c>
      <c r="C884" s="6" t="s">
        <v>2348</v>
      </c>
      <c r="D884" s="6" t="s">
        <v>2349</v>
      </c>
      <c r="E884" s="6"/>
      <c r="F884" s="9">
        <v>0.04</v>
      </c>
      <c r="G884" s="23" t="s">
        <v>512</v>
      </c>
      <c r="H884" s="6" t="s">
        <v>512</v>
      </c>
      <c r="I884" s="6" t="s">
        <v>446</v>
      </c>
      <c r="J884" s="6"/>
      <c r="K884" s="6"/>
      <c r="L884" s="6"/>
      <c r="M884" s="6"/>
      <c r="N884" s="6"/>
      <c r="O884" s="6"/>
      <c r="P884" s="6"/>
      <c r="Q884" s="6"/>
      <c r="R884" s="6"/>
      <c r="S884" s="6"/>
      <c r="T884" s="6"/>
      <c r="U884" s="6"/>
      <c r="V884" s="6"/>
      <c r="W884" s="6"/>
      <c r="X884" s="6"/>
      <c r="Y884" s="6"/>
      <c r="Z884" s="6"/>
      <c r="AA884" s="6"/>
      <c r="AB884" s="6"/>
      <c r="AC884" s="6"/>
      <c r="AD884" s="6"/>
      <c r="AE884" s="6"/>
      <c r="AF884" s="7">
        <v>0</v>
      </c>
      <c r="AG884" s="7">
        <f t="shared" ref="AG884:AH884" si="1018">IF(H884="US",1,0)</f>
        <v>0</v>
      </c>
      <c r="AH884" s="7">
        <f t="shared" si="1018"/>
        <v>0</v>
      </c>
      <c r="AI884" s="7">
        <f>IF(G884="US",1,0)</f>
        <v>0</v>
      </c>
      <c r="AJ884" s="7" t="str">
        <f>IF(AF884=0,"0",IF(AF884=0.5,"3","6"))</f>
        <v>0</v>
      </c>
      <c r="AK884" s="7" t="str">
        <f>IF(AI884=1,"6","0")</f>
        <v>0</v>
      </c>
      <c r="AL884" s="7" t="str">
        <f>IF(AF884=0,"1",IF(AF884=0.5,"3","6"))</f>
        <v>1</v>
      </c>
      <c r="AM884" s="7" t="str">
        <f>IF(AH884=1,"7","0")</f>
        <v>0</v>
      </c>
      <c r="AN884" s="7" t="str">
        <f>IF(AI884=1,"11","0")</f>
        <v>0</v>
      </c>
      <c r="AO884" s="7" t="str">
        <f>IF(AG884=1,"14","0")</f>
        <v>0</v>
      </c>
      <c r="AP884" s="7">
        <f>(0.5*F884)*100</f>
        <v>2</v>
      </c>
      <c r="AQ884" s="7">
        <f>SUM(AJ884+AK884+AL884+AM884+AN884+AO884+AP884)</f>
        <v>3</v>
      </c>
      <c r="AR884" s="10">
        <f>IF(AQ884&lt;AQ873,AR873+1,AR873)</f>
        <v>0</v>
      </c>
      <c r="AS884" s="10"/>
      <c r="AT884" s="152"/>
      <c r="AU884" t="s">
        <v>1813</v>
      </c>
    </row>
    <row r="885" spans="1:47" ht="15" customHeight="1">
      <c r="A885" s="30" t="s">
        <v>268</v>
      </c>
      <c r="B885" s="18" t="s">
        <v>289</v>
      </c>
      <c r="C885" s="18" t="s">
        <v>2350</v>
      </c>
      <c r="D885" s="18" t="s">
        <v>2351</v>
      </c>
      <c r="E885" s="18"/>
      <c r="F885" s="17"/>
      <c r="G885" s="23"/>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7"/>
      <c r="AG885" s="7"/>
      <c r="AH885" s="7"/>
      <c r="AI885" s="7"/>
      <c r="AJ885" s="7"/>
      <c r="AK885" s="7"/>
      <c r="AL885" s="8"/>
      <c r="AM885" s="8"/>
      <c r="AN885" s="7"/>
      <c r="AO885" s="7"/>
      <c r="AP885" s="7"/>
      <c r="AQ885" s="7"/>
      <c r="AR885" s="7"/>
      <c r="AS885" s="7"/>
      <c r="AT885" s="152"/>
      <c r="AU885" s="80" t="s">
        <v>1038</v>
      </c>
    </row>
    <row r="886" spans="1:47" ht="15" customHeight="1">
      <c r="A886" s="30" t="s">
        <v>268</v>
      </c>
      <c r="B886" s="18" t="s">
        <v>289</v>
      </c>
      <c r="C886" s="18" t="s">
        <v>2350</v>
      </c>
      <c r="D886" s="18" t="s">
        <v>2352</v>
      </c>
      <c r="E886" s="18"/>
      <c r="F886" s="17"/>
      <c r="G886" s="23"/>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7"/>
      <c r="AG886" s="7"/>
      <c r="AH886" s="7"/>
      <c r="AI886" s="7"/>
      <c r="AJ886" s="7"/>
      <c r="AK886" s="7"/>
      <c r="AL886" s="8"/>
      <c r="AM886" s="8"/>
      <c r="AN886" s="7"/>
      <c r="AO886" s="7"/>
      <c r="AP886" s="7"/>
      <c r="AQ886" s="7"/>
      <c r="AR886" s="7"/>
      <c r="AS886" s="7"/>
      <c r="AT886" s="152"/>
      <c r="AU886" s="80" t="s">
        <v>1038</v>
      </c>
    </row>
    <row r="887" spans="1:47" ht="15" customHeight="1">
      <c r="A887" s="30" t="s">
        <v>268</v>
      </c>
      <c r="B887" s="18" t="s">
        <v>289</v>
      </c>
      <c r="C887" s="18" t="s">
        <v>2350</v>
      </c>
      <c r="D887" s="18" t="s">
        <v>2353</v>
      </c>
      <c r="E887" s="18"/>
      <c r="F887" s="17"/>
      <c r="G887" s="23"/>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7"/>
      <c r="AG887" s="7"/>
      <c r="AH887" s="7"/>
      <c r="AI887" s="7"/>
      <c r="AJ887" s="7"/>
      <c r="AK887" s="7"/>
      <c r="AL887" s="8"/>
      <c r="AM887" s="8"/>
      <c r="AN887" s="7"/>
      <c r="AO887" s="7"/>
      <c r="AP887" s="7"/>
      <c r="AQ887" s="7"/>
      <c r="AR887" s="7"/>
      <c r="AS887" s="7"/>
      <c r="AT887" s="152"/>
      <c r="AU887" s="80" t="s">
        <v>1038</v>
      </c>
    </row>
    <row r="888" spans="1:47" ht="15" customHeight="1">
      <c r="A888" s="30" t="s">
        <v>268</v>
      </c>
      <c r="B888" s="18" t="s">
        <v>289</v>
      </c>
      <c r="C888" s="18" t="s">
        <v>2350</v>
      </c>
      <c r="D888" s="18" t="s">
        <v>2029</v>
      </c>
      <c r="E888" s="18"/>
      <c r="F888" s="17"/>
      <c r="G888" s="23"/>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7"/>
      <c r="AG888" s="7"/>
      <c r="AH888" s="7"/>
      <c r="AI888" s="7"/>
      <c r="AJ888" s="7"/>
      <c r="AK888" s="7"/>
      <c r="AL888" s="8"/>
      <c r="AM888" s="8"/>
      <c r="AN888" s="7"/>
      <c r="AO888" s="7"/>
      <c r="AP888" s="7"/>
      <c r="AQ888" s="7"/>
      <c r="AR888" s="7"/>
      <c r="AS888" s="7"/>
      <c r="AT888" s="152"/>
      <c r="AU888" s="80" t="s">
        <v>1038</v>
      </c>
    </row>
    <row r="889" spans="1:47" ht="15" customHeight="1">
      <c r="A889" s="30" t="s">
        <v>268</v>
      </c>
      <c r="B889" s="18" t="s">
        <v>289</v>
      </c>
      <c r="C889" s="18" t="s">
        <v>2350</v>
      </c>
      <c r="D889" s="18" t="s">
        <v>2354</v>
      </c>
      <c r="E889" s="18"/>
      <c r="F889" s="17"/>
      <c r="G889" s="23"/>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7"/>
      <c r="AG889" s="7"/>
      <c r="AH889" s="7"/>
      <c r="AI889" s="7"/>
      <c r="AJ889" s="7"/>
      <c r="AK889" s="7"/>
      <c r="AL889" s="8"/>
      <c r="AM889" s="8"/>
      <c r="AN889" s="7"/>
      <c r="AO889" s="7"/>
      <c r="AP889" s="7"/>
      <c r="AQ889" s="7"/>
      <c r="AR889" s="7"/>
      <c r="AS889" s="7"/>
      <c r="AT889" s="152"/>
      <c r="AU889" s="80" t="s">
        <v>1038</v>
      </c>
    </row>
    <row r="890" spans="1:47" ht="15" customHeight="1">
      <c r="A890" s="30" t="s">
        <v>268</v>
      </c>
      <c r="B890" s="18" t="s">
        <v>289</v>
      </c>
      <c r="C890" s="18" t="s">
        <v>2350</v>
      </c>
      <c r="D890" s="18" t="s">
        <v>2344</v>
      </c>
      <c r="E890" s="18"/>
      <c r="F890" s="17"/>
      <c r="G890" s="23"/>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7"/>
      <c r="AG890" s="7"/>
      <c r="AH890" s="7"/>
      <c r="AI890" s="7"/>
      <c r="AJ890" s="7"/>
      <c r="AK890" s="7"/>
      <c r="AL890" s="8"/>
      <c r="AM890" s="8"/>
      <c r="AN890" s="7"/>
      <c r="AO890" s="7"/>
      <c r="AP890" s="7"/>
      <c r="AQ890" s="7"/>
      <c r="AR890" s="7"/>
      <c r="AS890" s="7"/>
      <c r="AT890" s="152"/>
      <c r="AU890" s="80" t="s">
        <v>1038</v>
      </c>
    </row>
    <row r="891" spans="1:47" ht="15" customHeight="1">
      <c r="A891" s="30" t="s">
        <v>268</v>
      </c>
      <c r="B891" s="18" t="s">
        <v>289</v>
      </c>
      <c r="C891" s="18" t="s">
        <v>2350</v>
      </c>
      <c r="D891" s="18" t="s">
        <v>2355</v>
      </c>
      <c r="E891" s="18"/>
      <c r="F891" s="17"/>
      <c r="G891" s="23"/>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7"/>
      <c r="AG891" s="7"/>
      <c r="AH891" s="7"/>
      <c r="AI891" s="7"/>
      <c r="AJ891" s="7"/>
      <c r="AK891" s="7"/>
      <c r="AL891" s="8"/>
      <c r="AM891" s="8"/>
      <c r="AN891" s="7"/>
      <c r="AO891" s="7"/>
      <c r="AP891" s="7"/>
      <c r="AQ891" s="7"/>
      <c r="AR891" s="7"/>
      <c r="AS891" s="7"/>
      <c r="AT891" s="152"/>
      <c r="AU891" s="80" t="s">
        <v>1038</v>
      </c>
    </row>
    <row r="892" spans="1:47" ht="15" customHeight="1">
      <c r="A892" s="30" t="s">
        <v>268</v>
      </c>
      <c r="B892" s="18" t="s">
        <v>289</v>
      </c>
      <c r="C892" s="18" t="s">
        <v>2350</v>
      </c>
      <c r="D892" s="18" t="s">
        <v>2356</v>
      </c>
      <c r="E892" s="18"/>
      <c r="F892" s="17"/>
      <c r="G892" s="23"/>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7"/>
      <c r="AG892" s="7"/>
      <c r="AH892" s="7"/>
      <c r="AI892" s="7"/>
      <c r="AJ892" s="7"/>
      <c r="AK892" s="7"/>
      <c r="AL892" s="8"/>
      <c r="AM892" s="8"/>
      <c r="AN892" s="7"/>
      <c r="AO892" s="7"/>
      <c r="AP892" s="7"/>
      <c r="AQ892" s="7"/>
      <c r="AR892" s="7"/>
      <c r="AS892" s="7"/>
      <c r="AT892" s="152"/>
      <c r="AU892" s="80" t="s">
        <v>1038</v>
      </c>
    </row>
    <row r="893" spans="1:47" ht="15" customHeight="1">
      <c r="A893" s="39" t="s">
        <v>268</v>
      </c>
      <c r="B893" s="6" t="s">
        <v>289</v>
      </c>
      <c r="C893" s="6" t="s">
        <v>2350</v>
      </c>
      <c r="D893" s="6" t="s">
        <v>2357</v>
      </c>
      <c r="E893" s="6"/>
      <c r="F893" s="9">
        <v>0</v>
      </c>
      <c r="G893" s="23" t="s">
        <v>512</v>
      </c>
      <c r="H893" s="6" t="s">
        <v>512</v>
      </c>
      <c r="I893" s="6" t="s">
        <v>446</v>
      </c>
      <c r="J893" s="6"/>
      <c r="K893" s="6"/>
      <c r="L893" s="6"/>
      <c r="M893" s="6"/>
      <c r="N893" s="6"/>
      <c r="O893" s="6"/>
      <c r="P893" s="6"/>
      <c r="Q893" s="6"/>
      <c r="R893" s="6"/>
      <c r="S893" s="6"/>
      <c r="T893" s="6"/>
      <c r="U893" s="6"/>
      <c r="V893" s="6"/>
      <c r="W893" s="6"/>
      <c r="X893" s="6"/>
      <c r="Y893" s="6"/>
      <c r="Z893" s="6"/>
      <c r="AA893" s="6"/>
      <c r="AB893" s="6"/>
      <c r="AC893" s="6"/>
      <c r="AD893" s="6"/>
      <c r="AE893" s="6"/>
      <c r="AF893" s="7">
        <v>0</v>
      </c>
      <c r="AG893" s="7">
        <f t="shared" ref="AG893:AH893" si="1019">IF(H893="US",1,0)</f>
        <v>0</v>
      </c>
      <c r="AH893" s="7">
        <f t="shared" si="1019"/>
        <v>0</v>
      </c>
      <c r="AI893" s="7">
        <f>IF(G893="US",1,0)</f>
        <v>0</v>
      </c>
      <c r="AJ893" s="7" t="str">
        <f>IF(AF893=0,"0",IF(AF893=0.5,"3","6"))</f>
        <v>0</v>
      </c>
      <c r="AK893" s="7" t="str">
        <f>IF(AI893=1,"6","0")</f>
        <v>0</v>
      </c>
      <c r="AL893" s="24" t="str">
        <f>IF(AF893=0,"1",IF(AF893=0.5,"3","6"))</f>
        <v>1</v>
      </c>
      <c r="AM893" s="24" t="str">
        <f>IF(AH893=1,"7","0")</f>
        <v>0</v>
      </c>
      <c r="AN893" s="7" t="str">
        <f>IF(AI893=1,"11","0")</f>
        <v>0</v>
      </c>
      <c r="AO893" s="7" t="str">
        <f>IF(AG893=1,"14","0")</f>
        <v>0</v>
      </c>
      <c r="AP893" s="7">
        <f>(0.5*F893)*100</f>
        <v>0</v>
      </c>
      <c r="AQ893" s="7">
        <f>SUM(AJ893+AK893+AL893+AM893+AN893+AO893+AP893)</f>
        <v>1</v>
      </c>
      <c r="AR893" s="10">
        <f>IF(AQ893&lt;AQ879,AR879+1,AR879)</f>
        <v>0</v>
      </c>
      <c r="AS893" s="10"/>
      <c r="AT893" s="152"/>
      <c r="AU893" t="s">
        <v>1813</v>
      </c>
    </row>
    <row r="894" spans="1:47" ht="15" customHeight="1">
      <c r="A894" s="6" t="s">
        <v>268</v>
      </c>
      <c r="B894" s="6" t="s">
        <v>289</v>
      </c>
      <c r="C894" s="6" t="s">
        <v>2358</v>
      </c>
      <c r="D894" s="6"/>
      <c r="E894" s="6"/>
      <c r="F894" s="9"/>
      <c r="G894" s="23"/>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7"/>
      <c r="AG894" s="7"/>
      <c r="AH894" s="7"/>
      <c r="AI894" s="7"/>
      <c r="AJ894" s="7"/>
      <c r="AK894" s="7"/>
      <c r="AL894" s="8"/>
      <c r="AM894" s="8"/>
      <c r="AN894" s="7"/>
      <c r="AO894" s="7"/>
      <c r="AP894" s="7"/>
      <c r="AQ894" s="7"/>
      <c r="AR894" s="7"/>
      <c r="AS894" s="7"/>
      <c r="AT894" s="152"/>
      <c r="AU894" t="s">
        <v>2359</v>
      </c>
    </row>
    <row r="895" spans="1:47" ht="15" customHeight="1">
      <c r="A895" s="6" t="s">
        <v>268</v>
      </c>
      <c r="B895" s="6" t="s">
        <v>289</v>
      </c>
      <c r="C895" s="6" t="s">
        <v>2358</v>
      </c>
      <c r="D895" s="6" t="s">
        <v>2360</v>
      </c>
      <c r="E895" s="6"/>
      <c r="F895" s="9">
        <v>0</v>
      </c>
      <c r="G895" s="23" t="s">
        <v>512</v>
      </c>
      <c r="H895" s="6" t="s">
        <v>512</v>
      </c>
      <c r="I895" s="6" t="s">
        <v>446</v>
      </c>
      <c r="J895" s="6"/>
      <c r="K895" s="6"/>
      <c r="L895" s="6"/>
      <c r="M895" s="6"/>
      <c r="N895" s="6"/>
      <c r="O895" s="6"/>
      <c r="P895" s="6"/>
      <c r="Q895" s="6"/>
      <c r="R895" s="6"/>
      <c r="S895" s="6"/>
      <c r="T895" s="6"/>
      <c r="U895" s="6"/>
      <c r="V895" s="6"/>
      <c r="W895" s="6"/>
      <c r="X895" s="6"/>
      <c r="Y895" s="6"/>
      <c r="Z895" s="6"/>
      <c r="AA895" s="6"/>
      <c r="AB895" s="6"/>
      <c r="AC895" s="6"/>
      <c r="AD895" s="6"/>
      <c r="AE895" s="6"/>
      <c r="AF895" s="7">
        <v>0</v>
      </c>
      <c r="AG895" s="7">
        <f t="shared" ref="AG895:AH895" si="1020">IF(H895="US",1,0)</f>
        <v>0</v>
      </c>
      <c r="AH895" s="7">
        <f t="shared" si="1020"/>
        <v>0</v>
      </c>
      <c r="AI895" s="7">
        <f>IF(G895="US",1,0)</f>
        <v>0</v>
      </c>
      <c r="AJ895" s="7" t="str">
        <f>IF(AF895=0,"0",IF(AF895=0.5,"3","6"))</f>
        <v>0</v>
      </c>
      <c r="AK895" s="7" t="str">
        <f>IF(AI895=1,"6","0")</f>
        <v>0</v>
      </c>
      <c r="AL895" s="7" t="str">
        <f>IF(AF895=0,"1",IF(AF895=0.5,"3","6"))</f>
        <v>1</v>
      </c>
      <c r="AM895" s="7" t="str">
        <f>IF(AH895=1,"7","0")</f>
        <v>0</v>
      </c>
      <c r="AN895" s="7" t="str">
        <f>IF(AI895=1,"11","0")</f>
        <v>0</v>
      </c>
      <c r="AO895" s="7" t="str">
        <f>IF(AG895=1,"14","0")</f>
        <v>0</v>
      </c>
      <c r="AP895" s="7">
        <f>(0.5*F895)*100</f>
        <v>0</v>
      </c>
      <c r="AQ895" s="7">
        <f>SUM(AJ895+AK895+AL895+AM895+AN895+AO895+AP895)</f>
        <v>1</v>
      </c>
      <c r="AR895" s="10">
        <f>IF(AQ895&lt;AQ894,AR894+1,AR894)</f>
        <v>0</v>
      </c>
      <c r="AS895" s="10"/>
      <c r="AT895" s="152"/>
      <c r="AU895" t="s">
        <v>1812</v>
      </c>
    </row>
    <row r="896" spans="1:47" ht="15" customHeight="1">
      <c r="A896" s="30" t="s">
        <v>268</v>
      </c>
      <c r="B896" s="18" t="s">
        <v>289</v>
      </c>
      <c r="C896" s="18" t="s">
        <v>2361</v>
      </c>
      <c r="D896" s="18"/>
      <c r="E896" s="18"/>
      <c r="F896" s="17"/>
      <c r="G896" s="23"/>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7"/>
      <c r="AG896" s="7"/>
      <c r="AH896" s="7"/>
      <c r="AI896" s="7"/>
      <c r="AJ896" s="7"/>
      <c r="AK896" s="7"/>
      <c r="AL896" s="8"/>
      <c r="AM896" s="8"/>
      <c r="AN896" s="7"/>
      <c r="AO896" s="7"/>
      <c r="AP896" s="7"/>
      <c r="AQ896" s="7"/>
      <c r="AR896" s="7"/>
      <c r="AS896" s="7"/>
      <c r="AT896" s="152"/>
      <c r="AU896" s="80" t="s">
        <v>1038</v>
      </c>
    </row>
    <row r="897" spans="1:47" ht="15" customHeight="1">
      <c r="A897" s="39" t="s">
        <v>268</v>
      </c>
      <c r="B897" s="6" t="s">
        <v>289</v>
      </c>
      <c r="C897" s="6" t="s">
        <v>2361</v>
      </c>
      <c r="D897" s="6" t="s">
        <v>2362</v>
      </c>
      <c r="E897" s="6"/>
      <c r="F897" s="9">
        <v>0</v>
      </c>
      <c r="G897" s="23" t="s">
        <v>1715</v>
      </c>
      <c r="H897" s="6" t="s">
        <v>458</v>
      </c>
      <c r="I897" s="6" t="s">
        <v>446</v>
      </c>
      <c r="J897" s="6"/>
      <c r="K897" s="6"/>
      <c r="L897" s="6"/>
      <c r="M897" s="6"/>
      <c r="N897" s="6"/>
      <c r="O897" s="6"/>
      <c r="P897" s="6"/>
      <c r="Q897" s="6"/>
      <c r="R897" s="6"/>
      <c r="S897" s="6"/>
      <c r="T897" s="6"/>
      <c r="U897" s="6"/>
      <c r="V897" s="6"/>
      <c r="W897" s="6"/>
      <c r="X897" s="6"/>
      <c r="Y897" s="6"/>
      <c r="Z897" s="6"/>
      <c r="AA897" s="6"/>
      <c r="AB897" s="6"/>
      <c r="AC897" s="6"/>
      <c r="AD897" s="6"/>
      <c r="AE897" s="6"/>
      <c r="AF897" s="7">
        <v>0</v>
      </c>
      <c r="AG897" s="7">
        <f t="shared" ref="AG897:AH897" si="1021">IF(H897="US",1,0)</f>
        <v>0</v>
      </c>
      <c r="AH897" s="7">
        <f t="shared" si="1021"/>
        <v>0</v>
      </c>
      <c r="AI897" s="7">
        <f t="shared" ref="AI897:AI898" si="1022">IF(G897="US",1,0)</f>
        <v>0</v>
      </c>
      <c r="AJ897" s="7" t="str">
        <f t="shared" ref="AJ897:AJ898" si="1023">IF(AF897=0,"0",IF(AF897=0.5,"3","6"))</f>
        <v>0</v>
      </c>
      <c r="AK897" s="7" t="str">
        <f t="shared" ref="AK897:AK898" si="1024">IF(AI897=1,"6","0")</f>
        <v>0</v>
      </c>
      <c r="AL897" s="7" t="str">
        <f t="shared" ref="AL897:AL898" si="1025">IF(AF897=0,"1",IF(AF897=0.5,"3","6"))</f>
        <v>1</v>
      </c>
      <c r="AM897" s="7" t="str">
        <f t="shared" ref="AM897:AM898" si="1026">IF(AH897=1,"7","0")</f>
        <v>0</v>
      </c>
      <c r="AN897" s="7" t="str">
        <f t="shared" ref="AN897:AN898" si="1027">IF(AI897=1,"11","0")</f>
        <v>0</v>
      </c>
      <c r="AO897" s="7" t="str">
        <f t="shared" ref="AO897:AO898" si="1028">IF(AG897=1,"14","0")</f>
        <v>0</v>
      </c>
      <c r="AP897" s="7">
        <f t="shared" ref="AP897:AP898" si="1029">(0.5*F897)*100</f>
        <v>0</v>
      </c>
      <c r="AQ897" s="7">
        <f t="shared" ref="AQ897:AQ898" si="1030">SUM(AJ897+AK897+AL897+AM897+AN897+AO897+AP897)</f>
        <v>1</v>
      </c>
      <c r="AR897" s="10">
        <f t="shared" ref="AR897:AR898" si="1031">IF(AQ897&lt;AQ896,AR896+1,AR896)</f>
        <v>0</v>
      </c>
      <c r="AS897" s="10"/>
      <c r="AT897" s="152"/>
      <c r="AU897" t="s">
        <v>1813</v>
      </c>
    </row>
    <row r="898" spans="1:47" ht="15" customHeight="1">
      <c r="A898" s="39" t="s">
        <v>268</v>
      </c>
      <c r="B898" s="6" t="s">
        <v>289</v>
      </c>
      <c r="C898" s="6" t="s">
        <v>2361</v>
      </c>
      <c r="D898" s="6" t="s">
        <v>2363</v>
      </c>
      <c r="E898" s="6"/>
      <c r="F898" s="9">
        <v>0</v>
      </c>
      <c r="G898" s="23" t="s">
        <v>1715</v>
      </c>
      <c r="H898" s="6" t="s">
        <v>458</v>
      </c>
      <c r="I898" s="6" t="s">
        <v>446</v>
      </c>
      <c r="J898" s="6"/>
      <c r="K898" s="6"/>
      <c r="L898" s="6"/>
      <c r="M898" s="6"/>
      <c r="N898" s="6"/>
      <c r="O898" s="6"/>
      <c r="P898" s="6"/>
      <c r="Q898" s="6"/>
      <c r="R898" s="6"/>
      <c r="S898" s="6"/>
      <c r="T898" s="6"/>
      <c r="U898" s="6"/>
      <c r="V898" s="6"/>
      <c r="W898" s="6"/>
      <c r="X898" s="6"/>
      <c r="Y898" s="6"/>
      <c r="Z898" s="6"/>
      <c r="AA898" s="6"/>
      <c r="AB898" s="6"/>
      <c r="AC898" s="6"/>
      <c r="AD898" s="6"/>
      <c r="AE898" s="6"/>
      <c r="AF898" s="7">
        <v>0</v>
      </c>
      <c r="AG898" s="7">
        <f t="shared" ref="AG898:AH898" si="1032">IF(H898="US",1,0)</f>
        <v>0</v>
      </c>
      <c r="AH898" s="7">
        <f t="shared" si="1032"/>
        <v>0</v>
      </c>
      <c r="AI898" s="7">
        <f t="shared" si="1022"/>
        <v>0</v>
      </c>
      <c r="AJ898" s="7" t="str">
        <f t="shared" si="1023"/>
        <v>0</v>
      </c>
      <c r="AK898" s="7" t="str">
        <f t="shared" si="1024"/>
        <v>0</v>
      </c>
      <c r="AL898" s="7" t="str">
        <f t="shared" si="1025"/>
        <v>1</v>
      </c>
      <c r="AM898" s="7" t="str">
        <f t="shared" si="1026"/>
        <v>0</v>
      </c>
      <c r="AN898" s="7" t="str">
        <f t="shared" si="1027"/>
        <v>0</v>
      </c>
      <c r="AO898" s="7" t="str">
        <f t="shared" si="1028"/>
        <v>0</v>
      </c>
      <c r="AP898" s="7">
        <f t="shared" si="1029"/>
        <v>0</v>
      </c>
      <c r="AQ898" s="7">
        <f t="shared" si="1030"/>
        <v>1</v>
      </c>
      <c r="AR898" s="10">
        <f t="shared" si="1031"/>
        <v>0</v>
      </c>
      <c r="AS898" s="10"/>
      <c r="AT898" s="152"/>
      <c r="AU898" t="s">
        <v>1813</v>
      </c>
    </row>
    <row r="899" spans="1:47" ht="15" customHeight="1">
      <c r="A899" s="30" t="s">
        <v>268</v>
      </c>
      <c r="B899" s="18" t="s">
        <v>289</v>
      </c>
      <c r="C899" s="18" t="s">
        <v>2364</v>
      </c>
      <c r="D899" s="18" t="s">
        <v>2029</v>
      </c>
      <c r="E899" s="18"/>
      <c r="F899" s="17"/>
      <c r="G899" s="23"/>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7"/>
      <c r="AG899" s="7"/>
      <c r="AH899" s="7"/>
      <c r="AI899" s="7"/>
      <c r="AJ899" s="7"/>
      <c r="AK899" s="7"/>
      <c r="AL899" s="8"/>
      <c r="AM899" s="8"/>
      <c r="AN899" s="7"/>
      <c r="AO899" s="7"/>
      <c r="AP899" s="7"/>
      <c r="AQ899" s="7"/>
      <c r="AR899" s="7"/>
      <c r="AS899" s="7"/>
      <c r="AT899" s="152"/>
      <c r="AU899" s="80" t="s">
        <v>1038</v>
      </c>
    </row>
    <row r="900" spans="1:47" ht="15" customHeight="1">
      <c r="A900" s="30" t="s">
        <v>268</v>
      </c>
      <c r="B900" s="18" t="s">
        <v>289</v>
      </c>
      <c r="C900" s="18" t="s">
        <v>2364</v>
      </c>
      <c r="D900" s="18" t="s">
        <v>1926</v>
      </c>
      <c r="E900" s="18"/>
      <c r="F900" s="17"/>
      <c r="G900" s="23"/>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7"/>
      <c r="AG900" s="7"/>
      <c r="AH900" s="7"/>
      <c r="AI900" s="7"/>
      <c r="AJ900" s="7"/>
      <c r="AK900" s="7"/>
      <c r="AL900" s="8"/>
      <c r="AM900" s="8"/>
      <c r="AN900" s="7"/>
      <c r="AO900" s="7"/>
      <c r="AP900" s="7"/>
      <c r="AQ900" s="7"/>
      <c r="AR900" s="7"/>
      <c r="AS900" s="7"/>
      <c r="AT900" s="152"/>
      <c r="AU900" s="80" t="s">
        <v>1038</v>
      </c>
    </row>
    <row r="901" spans="1:47" ht="15" customHeight="1">
      <c r="A901" s="30" t="s">
        <v>268</v>
      </c>
      <c r="B901" s="18" t="s">
        <v>289</v>
      </c>
      <c r="C901" s="18" t="s">
        <v>2364</v>
      </c>
      <c r="D901" s="18" t="s">
        <v>2347</v>
      </c>
      <c r="E901" s="18"/>
      <c r="F901" s="17"/>
      <c r="G901" s="23"/>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7"/>
      <c r="AG901" s="7"/>
      <c r="AH901" s="7"/>
      <c r="AI901" s="7"/>
      <c r="AJ901" s="7"/>
      <c r="AK901" s="7"/>
      <c r="AL901" s="8"/>
      <c r="AM901" s="8"/>
      <c r="AN901" s="7"/>
      <c r="AO901" s="7"/>
      <c r="AP901" s="7"/>
      <c r="AQ901" s="7"/>
      <c r="AR901" s="7"/>
      <c r="AS901" s="7"/>
      <c r="AT901" s="152"/>
      <c r="AU901" s="80" t="s">
        <v>1038</v>
      </c>
    </row>
    <row r="902" spans="1:47" ht="15" customHeight="1">
      <c r="A902" s="30" t="s">
        <v>268</v>
      </c>
      <c r="B902" s="18" t="s">
        <v>289</v>
      </c>
      <c r="C902" s="18" t="s">
        <v>2365</v>
      </c>
      <c r="D902" s="18" t="s">
        <v>2029</v>
      </c>
      <c r="E902" s="18"/>
      <c r="F902" s="17"/>
      <c r="G902" s="23"/>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7"/>
      <c r="AG902" s="7"/>
      <c r="AH902" s="7"/>
      <c r="AI902" s="7"/>
      <c r="AJ902" s="7"/>
      <c r="AK902" s="7"/>
      <c r="AL902" s="8"/>
      <c r="AM902" s="8"/>
      <c r="AN902" s="7"/>
      <c r="AO902" s="7"/>
      <c r="AP902" s="7"/>
      <c r="AQ902" s="7"/>
      <c r="AR902" s="7"/>
      <c r="AS902" s="7"/>
      <c r="AT902" s="152"/>
      <c r="AU902" s="80" t="s">
        <v>1038</v>
      </c>
    </row>
    <row r="903" spans="1:47" ht="15" customHeight="1">
      <c r="A903" s="30" t="s">
        <v>268</v>
      </c>
      <c r="B903" s="18" t="s">
        <v>289</v>
      </c>
      <c r="C903" s="18" t="s">
        <v>2365</v>
      </c>
      <c r="D903" s="18" t="s">
        <v>2346</v>
      </c>
      <c r="E903" s="18"/>
      <c r="F903" s="17"/>
      <c r="G903" s="23"/>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7"/>
      <c r="AG903" s="7"/>
      <c r="AH903" s="7"/>
      <c r="AI903" s="7"/>
      <c r="AJ903" s="7"/>
      <c r="AK903" s="7"/>
      <c r="AL903" s="8"/>
      <c r="AM903" s="8"/>
      <c r="AN903" s="7"/>
      <c r="AO903" s="7"/>
      <c r="AP903" s="7"/>
      <c r="AQ903" s="7"/>
      <c r="AR903" s="7"/>
      <c r="AS903" s="7"/>
      <c r="AT903" s="152"/>
      <c r="AU903" s="80" t="s">
        <v>1038</v>
      </c>
    </row>
    <row r="904" spans="1:47" ht="15" customHeight="1">
      <c r="A904" s="30" t="s">
        <v>268</v>
      </c>
      <c r="B904" s="18" t="s">
        <v>289</v>
      </c>
      <c r="C904" s="18" t="s">
        <v>2365</v>
      </c>
      <c r="D904" s="18"/>
      <c r="E904" s="18"/>
      <c r="F904" s="17"/>
      <c r="G904" s="23"/>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7"/>
      <c r="AG904" s="7"/>
      <c r="AH904" s="7"/>
      <c r="AI904" s="7"/>
      <c r="AJ904" s="7"/>
      <c r="AK904" s="7"/>
      <c r="AL904" s="8"/>
      <c r="AM904" s="8"/>
      <c r="AN904" s="7"/>
      <c r="AO904" s="7"/>
      <c r="AP904" s="7"/>
      <c r="AQ904" s="7"/>
      <c r="AR904" s="7"/>
      <c r="AS904" s="7"/>
      <c r="AT904" s="152"/>
      <c r="AU904" s="80" t="s">
        <v>1038</v>
      </c>
    </row>
    <row r="905" spans="1:47" ht="15" customHeight="1">
      <c r="A905" s="30" t="s">
        <v>268</v>
      </c>
      <c r="B905" s="18" t="s">
        <v>289</v>
      </c>
      <c r="C905" s="18" t="s">
        <v>2366</v>
      </c>
      <c r="D905" s="18" t="s">
        <v>2367</v>
      </c>
      <c r="E905" s="18"/>
      <c r="F905" s="17"/>
      <c r="G905" s="23"/>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7"/>
      <c r="AG905" s="7"/>
      <c r="AH905" s="7"/>
      <c r="AI905" s="7"/>
      <c r="AJ905" s="7"/>
      <c r="AK905" s="7"/>
      <c r="AL905" s="8"/>
      <c r="AM905" s="8"/>
      <c r="AN905" s="7"/>
      <c r="AO905" s="7"/>
      <c r="AP905" s="7"/>
      <c r="AQ905" s="7"/>
      <c r="AR905" s="7"/>
      <c r="AS905" s="7"/>
      <c r="AT905" s="152"/>
      <c r="AU905" s="80" t="s">
        <v>1038</v>
      </c>
    </row>
    <row r="906" spans="1:47" ht="15" customHeight="1">
      <c r="A906" s="30" t="s">
        <v>268</v>
      </c>
      <c r="B906" s="18" t="s">
        <v>289</v>
      </c>
      <c r="C906" s="18" t="s">
        <v>2366</v>
      </c>
      <c r="D906" s="18" t="s">
        <v>2368</v>
      </c>
      <c r="E906" s="18"/>
      <c r="F906" s="17"/>
      <c r="G906" s="23"/>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7"/>
      <c r="AG906" s="7"/>
      <c r="AH906" s="7"/>
      <c r="AI906" s="7"/>
      <c r="AJ906" s="7"/>
      <c r="AK906" s="7"/>
      <c r="AL906" s="8"/>
      <c r="AM906" s="8"/>
      <c r="AN906" s="7"/>
      <c r="AO906" s="7"/>
      <c r="AP906" s="7"/>
      <c r="AQ906" s="7"/>
      <c r="AR906" s="7"/>
      <c r="AS906" s="7"/>
      <c r="AT906" s="152"/>
      <c r="AU906" s="80" t="s">
        <v>1038</v>
      </c>
    </row>
    <row r="907" spans="1:47" ht="15" customHeight="1">
      <c r="A907" s="30" t="s">
        <v>268</v>
      </c>
      <c r="B907" s="18" t="s">
        <v>289</v>
      </c>
      <c r="C907" s="18" t="s">
        <v>2366</v>
      </c>
      <c r="D907" s="18" t="s">
        <v>2369</v>
      </c>
      <c r="E907" s="18"/>
      <c r="F907" s="17"/>
      <c r="G907" s="23"/>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7"/>
      <c r="AG907" s="7"/>
      <c r="AH907" s="7"/>
      <c r="AI907" s="7"/>
      <c r="AJ907" s="7"/>
      <c r="AK907" s="7"/>
      <c r="AL907" s="8"/>
      <c r="AM907" s="8"/>
      <c r="AN907" s="7"/>
      <c r="AO907" s="7"/>
      <c r="AP907" s="7"/>
      <c r="AQ907" s="7"/>
      <c r="AR907" s="7"/>
      <c r="AS907" s="7"/>
      <c r="AT907" s="152"/>
      <c r="AU907" s="80" t="s">
        <v>1038</v>
      </c>
    </row>
    <row r="908" spans="1:47" ht="15" customHeight="1">
      <c r="A908" s="30" t="s">
        <v>268</v>
      </c>
      <c r="B908" s="18" t="s">
        <v>289</v>
      </c>
      <c r="C908" s="18" t="s">
        <v>2366</v>
      </c>
      <c r="D908" s="18" t="s">
        <v>2370</v>
      </c>
      <c r="E908" s="18"/>
      <c r="F908" s="17"/>
      <c r="G908" s="23"/>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7"/>
      <c r="AG908" s="7"/>
      <c r="AH908" s="7"/>
      <c r="AI908" s="7"/>
      <c r="AJ908" s="7"/>
      <c r="AK908" s="7"/>
      <c r="AL908" s="8"/>
      <c r="AM908" s="8"/>
      <c r="AN908" s="7"/>
      <c r="AO908" s="7"/>
      <c r="AP908" s="7"/>
      <c r="AQ908" s="7"/>
      <c r="AR908" s="7"/>
      <c r="AS908" s="7"/>
      <c r="AT908" s="152"/>
      <c r="AU908" s="80" t="s">
        <v>1038</v>
      </c>
    </row>
    <row r="909" spans="1:47" ht="15" customHeight="1">
      <c r="A909" s="30" t="s">
        <v>268</v>
      </c>
      <c r="B909" s="18" t="s">
        <v>289</v>
      </c>
      <c r="C909" s="18" t="s">
        <v>2366</v>
      </c>
      <c r="D909" s="18" t="s">
        <v>2371</v>
      </c>
      <c r="E909" s="18"/>
      <c r="F909" s="17"/>
      <c r="G909" s="23"/>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7"/>
      <c r="AG909" s="7"/>
      <c r="AH909" s="7"/>
      <c r="AI909" s="7"/>
      <c r="AJ909" s="7"/>
      <c r="AK909" s="7"/>
      <c r="AL909" s="8"/>
      <c r="AM909" s="8"/>
      <c r="AN909" s="7"/>
      <c r="AO909" s="7"/>
      <c r="AP909" s="7"/>
      <c r="AQ909" s="7"/>
      <c r="AR909" s="7"/>
      <c r="AS909" s="7"/>
      <c r="AT909" s="152"/>
      <c r="AU909" s="80" t="s">
        <v>1038</v>
      </c>
    </row>
    <row r="910" spans="1:47" ht="15" customHeight="1">
      <c r="A910" s="30" t="s">
        <v>268</v>
      </c>
      <c r="B910" s="18" t="s">
        <v>289</v>
      </c>
      <c r="C910" s="18" t="s">
        <v>2366</v>
      </c>
      <c r="D910" s="18" t="s">
        <v>2372</v>
      </c>
      <c r="E910" s="18"/>
      <c r="F910" s="17"/>
      <c r="G910" s="23"/>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7"/>
      <c r="AG910" s="7"/>
      <c r="AH910" s="7"/>
      <c r="AI910" s="7"/>
      <c r="AJ910" s="7"/>
      <c r="AK910" s="7"/>
      <c r="AL910" s="8"/>
      <c r="AM910" s="8"/>
      <c r="AN910" s="7"/>
      <c r="AO910" s="7"/>
      <c r="AP910" s="7"/>
      <c r="AQ910" s="7"/>
      <c r="AR910" s="7"/>
      <c r="AS910" s="7"/>
      <c r="AT910" s="152"/>
      <c r="AU910" s="80" t="s">
        <v>1038</v>
      </c>
    </row>
    <row r="911" spans="1:47" ht="15" customHeight="1">
      <c r="A911" s="28" t="s">
        <v>268</v>
      </c>
      <c r="B911" s="28" t="s">
        <v>289</v>
      </c>
      <c r="C911" s="28" t="s">
        <v>2373</v>
      </c>
      <c r="D911" s="28" t="s">
        <v>2374</v>
      </c>
      <c r="E911" s="28"/>
      <c r="F911" s="81">
        <v>0.06</v>
      </c>
      <c r="G911" s="23" t="s">
        <v>512</v>
      </c>
      <c r="H911" s="6" t="s">
        <v>512</v>
      </c>
      <c r="I911" s="6" t="s">
        <v>446</v>
      </c>
      <c r="J911" s="6"/>
      <c r="K911" s="6"/>
      <c r="L911" s="6"/>
      <c r="M911" s="6"/>
      <c r="N911" s="6"/>
      <c r="O911" s="6"/>
      <c r="P911" s="6"/>
      <c r="Q911" s="6"/>
      <c r="R911" s="6"/>
      <c r="S911" s="6"/>
      <c r="T911" s="6"/>
      <c r="U911" s="6"/>
      <c r="V911" s="6"/>
      <c r="W911" s="6"/>
      <c r="X911" s="6"/>
      <c r="Y911" s="6"/>
      <c r="Z911" s="6"/>
      <c r="AA911" s="6"/>
      <c r="AB911" s="6"/>
      <c r="AC911" s="6"/>
      <c r="AD911" s="6"/>
      <c r="AE911" s="6"/>
      <c r="AF911" s="7">
        <v>0</v>
      </c>
      <c r="AG911" s="7">
        <f t="shared" ref="AG911:AH911" si="1033">IF(H911="US",1,0)</f>
        <v>0</v>
      </c>
      <c r="AH911" s="7">
        <f t="shared" si="1033"/>
        <v>0</v>
      </c>
      <c r="AI911" s="7">
        <f t="shared" ref="AI911:AI912" si="1034">IF(G911="US",1,0)</f>
        <v>0</v>
      </c>
      <c r="AJ911" s="7" t="str">
        <f t="shared" ref="AJ911:AJ912" si="1035">IF(AF911=0,"0",IF(AF911=0.5,"3","6"))</f>
        <v>0</v>
      </c>
      <c r="AK911" s="7" t="str">
        <f t="shared" ref="AK911:AK912" si="1036">IF(AI911=1,"6","0")</f>
        <v>0</v>
      </c>
      <c r="AL911" s="7" t="str">
        <f t="shared" ref="AL911:AL912" si="1037">IF(AF911=0,"1",IF(AF911=0.5,"3","6"))</f>
        <v>1</v>
      </c>
      <c r="AM911" s="7" t="str">
        <f t="shared" ref="AM911:AM912" si="1038">IF(AH911=1,"7","0")</f>
        <v>0</v>
      </c>
      <c r="AN911" s="7" t="str">
        <f t="shared" ref="AN911:AN912" si="1039">IF(AI911=1,"11","0")</f>
        <v>0</v>
      </c>
      <c r="AO911" s="7" t="str">
        <f t="shared" ref="AO911:AO912" si="1040">IF(AG911=1,"14","0")</f>
        <v>0</v>
      </c>
      <c r="AP911" s="7">
        <f t="shared" ref="AP911:AP912" si="1041">(0.5*F911)*100</f>
        <v>3</v>
      </c>
      <c r="AQ911" s="7">
        <f t="shared" ref="AQ911:AQ912" si="1042">SUM(AJ911+AK911+AL911+AM911+AN911+AO911+AP911)</f>
        <v>4</v>
      </c>
      <c r="AR911" s="10" t="e">
        <f>IF(AQ911&lt;#REF!,#REF!+1,#REF!)</f>
        <v>#REF!</v>
      </c>
      <c r="AS911" s="10"/>
      <c r="AT911" s="152"/>
      <c r="AU911" s="82" t="s">
        <v>1757</v>
      </c>
    </row>
    <row r="912" spans="1:47" ht="15" customHeight="1">
      <c r="A912" s="91" t="s">
        <v>268</v>
      </c>
      <c r="B912" s="28" t="s">
        <v>289</v>
      </c>
      <c r="C912" s="28" t="s">
        <v>2373</v>
      </c>
      <c r="D912" s="28" t="s">
        <v>2375</v>
      </c>
      <c r="E912" s="28"/>
      <c r="F912" s="81">
        <v>0.06</v>
      </c>
      <c r="G912" s="23" t="s">
        <v>512</v>
      </c>
      <c r="H912" s="6" t="s">
        <v>512</v>
      </c>
      <c r="I912" s="6" t="s">
        <v>446</v>
      </c>
      <c r="J912" s="6"/>
      <c r="K912" s="6"/>
      <c r="L912" s="6"/>
      <c r="M912" s="6"/>
      <c r="N912" s="6"/>
      <c r="O912" s="6"/>
      <c r="P912" s="6"/>
      <c r="Q912" s="6"/>
      <c r="R912" s="6"/>
      <c r="S912" s="6"/>
      <c r="T912" s="6"/>
      <c r="U912" s="6"/>
      <c r="V912" s="6"/>
      <c r="W912" s="6"/>
      <c r="X912" s="6"/>
      <c r="Y912" s="6"/>
      <c r="Z912" s="6"/>
      <c r="AA912" s="6"/>
      <c r="AB912" s="6"/>
      <c r="AC912" s="6"/>
      <c r="AD912" s="6"/>
      <c r="AE912" s="6"/>
      <c r="AF912" s="7">
        <v>0</v>
      </c>
      <c r="AG912" s="7">
        <f t="shared" ref="AG912:AH912" si="1043">IF(H912="US",1,0)</f>
        <v>0</v>
      </c>
      <c r="AH912" s="7">
        <f t="shared" si="1043"/>
        <v>0</v>
      </c>
      <c r="AI912" s="7">
        <f t="shared" si="1034"/>
        <v>0</v>
      </c>
      <c r="AJ912" s="7" t="str">
        <f t="shared" si="1035"/>
        <v>0</v>
      </c>
      <c r="AK912" s="7" t="str">
        <f t="shared" si="1036"/>
        <v>0</v>
      </c>
      <c r="AL912" s="7" t="str">
        <f t="shared" si="1037"/>
        <v>1</v>
      </c>
      <c r="AM912" s="7" t="str">
        <f t="shared" si="1038"/>
        <v>0</v>
      </c>
      <c r="AN912" s="7" t="str">
        <f t="shared" si="1039"/>
        <v>0</v>
      </c>
      <c r="AO912" s="7" t="str">
        <f t="shared" si="1040"/>
        <v>0</v>
      </c>
      <c r="AP912" s="7">
        <f t="shared" si="1041"/>
        <v>3</v>
      </c>
      <c r="AQ912" s="7">
        <f t="shared" si="1042"/>
        <v>4</v>
      </c>
      <c r="AR912" s="10" t="e">
        <f>IF(AQ912&lt;AQ911,AR911+1,AR911)</f>
        <v>#REF!</v>
      </c>
      <c r="AS912" s="10"/>
      <c r="AT912" s="152"/>
      <c r="AU912" s="82" t="s">
        <v>1757</v>
      </c>
    </row>
    <row r="913" spans="1:47" ht="15" customHeight="1">
      <c r="A913" s="30" t="s">
        <v>268</v>
      </c>
      <c r="B913" s="18" t="s">
        <v>269</v>
      </c>
      <c r="C913" s="18" t="s">
        <v>2376</v>
      </c>
      <c r="D913" s="18">
        <v>110</v>
      </c>
      <c r="E913" s="18"/>
      <c r="F913" s="17"/>
      <c r="G913" s="23"/>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7"/>
      <c r="AG913" s="7"/>
      <c r="AH913" s="7"/>
      <c r="AI913" s="7"/>
      <c r="AJ913" s="7"/>
      <c r="AK913" s="7"/>
      <c r="AL913" s="8"/>
      <c r="AM913" s="8"/>
      <c r="AN913" s="7"/>
      <c r="AO913" s="7"/>
      <c r="AP913" s="7"/>
      <c r="AQ913" s="7"/>
      <c r="AR913" s="7"/>
      <c r="AS913" s="7"/>
      <c r="AT913" s="152"/>
      <c r="AU913" s="80" t="s">
        <v>1038</v>
      </c>
    </row>
    <row r="914" spans="1:47" ht="15" customHeight="1">
      <c r="A914" s="30" t="s">
        <v>268</v>
      </c>
      <c r="B914" s="18" t="s">
        <v>269</v>
      </c>
      <c r="C914" s="18" t="s">
        <v>2376</v>
      </c>
      <c r="D914" s="18" t="s">
        <v>2377</v>
      </c>
      <c r="E914" s="18"/>
      <c r="F914" s="17"/>
      <c r="G914" s="23"/>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7"/>
      <c r="AG914" s="7"/>
      <c r="AH914" s="7"/>
      <c r="AI914" s="7"/>
      <c r="AJ914" s="7"/>
      <c r="AK914" s="7"/>
      <c r="AL914" s="8"/>
      <c r="AM914" s="8"/>
      <c r="AN914" s="7"/>
      <c r="AO914" s="7"/>
      <c r="AP914" s="7"/>
      <c r="AQ914" s="7"/>
      <c r="AR914" s="7"/>
      <c r="AS914" s="7"/>
      <c r="AT914" s="152"/>
      <c r="AU914" s="80" t="s">
        <v>1038</v>
      </c>
    </row>
    <row r="915" spans="1:47" ht="15" customHeight="1">
      <c r="A915" s="30" t="s">
        <v>268</v>
      </c>
      <c r="B915" s="18" t="s">
        <v>269</v>
      </c>
      <c r="C915" s="18" t="s">
        <v>2376</v>
      </c>
      <c r="D915" s="18" t="s">
        <v>2378</v>
      </c>
      <c r="E915" s="18"/>
      <c r="F915" s="17"/>
      <c r="G915" s="23"/>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7"/>
      <c r="AG915" s="7"/>
      <c r="AH915" s="7"/>
      <c r="AI915" s="7"/>
      <c r="AJ915" s="7"/>
      <c r="AK915" s="7"/>
      <c r="AL915" s="8"/>
      <c r="AM915" s="8"/>
      <c r="AN915" s="7"/>
      <c r="AO915" s="7"/>
      <c r="AP915" s="7"/>
      <c r="AQ915" s="7"/>
      <c r="AR915" s="7"/>
      <c r="AS915" s="7"/>
      <c r="AT915" s="152"/>
      <c r="AU915" s="80" t="s">
        <v>1038</v>
      </c>
    </row>
    <row r="916" spans="1:47" ht="15" customHeight="1">
      <c r="A916" s="30" t="s">
        <v>268</v>
      </c>
      <c r="B916" s="18" t="s">
        <v>269</v>
      </c>
      <c r="C916" s="18" t="s">
        <v>2376</v>
      </c>
      <c r="D916" s="18" t="s">
        <v>2379</v>
      </c>
      <c r="E916" s="18"/>
      <c r="F916" s="17"/>
      <c r="G916" s="23"/>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7"/>
      <c r="AG916" s="7"/>
      <c r="AH916" s="7"/>
      <c r="AI916" s="7"/>
      <c r="AJ916" s="7"/>
      <c r="AK916" s="7"/>
      <c r="AL916" s="8"/>
      <c r="AM916" s="8"/>
      <c r="AN916" s="7"/>
      <c r="AO916" s="7"/>
      <c r="AP916" s="7"/>
      <c r="AQ916" s="7"/>
      <c r="AR916" s="7"/>
      <c r="AS916" s="7"/>
      <c r="AT916" s="152"/>
      <c r="AU916" s="80" t="s">
        <v>1038</v>
      </c>
    </row>
    <row r="917" spans="1:47" ht="15" customHeight="1">
      <c r="A917" s="30" t="s">
        <v>268</v>
      </c>
      <c r="B917" s="18" t="s">
        <v>269</v>
      </c>
      <c r="C917" s="18" t="s">
        <v>2376</v>
      </c>
      <c r="D917" s="18" t="s">
        <v>2380</v>
      </c>
      <c r="E917" s="18"/>
      <c r="F917" s="17"/>
      <c r="G917" s="23"/>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7"/>
      <c r="AG917" s="7"/>
      <c r="AH917" s="7"/>
      <c r="AI917" s="7"/>
      <c r="AJ917" s="7"/>
      <c r="AK917" s="7"/>
      <c r="AL917" s="8"/>
      <c r="AM917" s="8"/>
      <c r="AN917" s="7"/>
      <c r="AO917" s="7"/>
      <c r="AP917" s="7"/>
      <c r="AQ917" s="7"/>
      <c r="AR917" s="7"/>
      <c r="AS917" s="7"/>
      <c r="AT917" s="152"/>
      <c r="AU917" s="80" t="s">
        <v>1038</v>
      </c>
    </row>
    <row r="918" spans="1:47" ht="15" customHeight="1">
      <c r="A918" s="30" t="s">
        <v>268</v>
      </c>
      <c r="B918" s="18" t="s">
        <v>269</v>
      </c>
      <c r="C918" s="18" t="s">
        <v>2376</v>
      </c>
      <c r="D918" s="18" t="s">
        <v>2381</v>
      </c>
      <c r="E918" s="18"/>
      <c r="F918" s="17"/>
      <c r="G918" s="23"/>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7"/>
      <c r="AG918" s="7"/>
      <c r="AH918" s="7"/>
      <c r="AI918" s="7"/>
      <c r="AJ918" s="7"/>
      <c r="AK918" s="7"/>
      <c r="AL918" s="8"/>
      <c r="AM918" s="8"/>
      <c r="AN918" s="7"/>
      <c r="AO918" s="7"/>
      <c r="AP918" s="7"/>
      <c r="AQ918" s="7"/>
      <c r="AR918" s="7"/>
      <c r="AS918" s="7"/>
      <c r="AT918" s="152"/>
      <c r="AU918" s="80" t="s">
        <v>1038</v>
      </c>
    </row>
    <row r="919" spans="1:47" ht="15" customHeight="1">
      <c r="A919" s="30" t="s">
        <v>268</v>
      </c>
      <c r="B919" s="18" t="s">
        <v>269</v>
      </c>
      <c r="C919" s="18" t="s">
        <v>2376</v>
      </c>
      <c r="D919" s="18" t="s">
        <v>2382</v>
      </c>
      <c r="E919" s="18"/>
      <c r="F919" s="17"/>
      <c r="G919" s="23"/>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7"/>
      <c r="AG919" s="7"/>
      <c r="AH919" s="7"/>
      <c r="AI919" s="7"/>
      <c r="AJ919" s="7"/>
      <c r="AK919" s="7"/>
      <c r="AL919" s="8"/>
      <c r="AM919" s="8"/>
      <c r="AN919" s="7"/>
      <c r="AO919" s="7"/>
      <c r="AP919" s="7"/>
      <c r="AQ919" s="7"/>
      <c r="AR919" s="7"/>
      <c r="AS919" s="7"/>
      <c r="AT919" s="152"/>
      <c r="AU919" s="80" t="s">
        <v>1038</v>
      </c>
    </row>
    <row r="920" spans="1:47" ht="15" customHeight="1">
      <c r="A920" s="30" t="s">
        <v>268</v>
      </c>
      <c r="B920" s="18" t="s">
        <v>269</v>
      </c>
      <c r="C920" s="18" t="s">
        <v>2383</v>
      </c>
      <c r="D920" s="18" t="s">
        <v>1926</v>
      </c>
      <c r="E920" s="18"/>
      <c r="F920" s="17"/>
      <c r="G920" s="23"/>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7"/>
      <c r="AG920" s="7"/>
      <c r="AH920" s="7"/>
      <c r="AI920" s="7"/>
      <c r="AJ920" s="7"/>
      <c r="AK920" s="7"/>
      <c r="AL920" s="8"/>
      <c r="AM920" s="8"/>
      <c r="AN920" s="7"/>
      <c r="AO920" s="7"/>
      <c r="AP920" s="7"/>
      <c r="AQ920" s="7"/>
      <c r="AR920" s="7"/>
      <c r="AS920" s="7"/>
      <c r="AT920" s="152"/>
      <c r="AU920" s="80" t="s">
        <v>1038</v>
      </c>
    </row>
    <row r="921" spans="1:47" ht="15" customHeight="1">
      <c r="A921" s="30" t="s">
        <v>268</v>
      </c>
      <c r="B921" s="18" t="s">
        <v>269</v>
      </c>
      <c r="C921" s="18" t="s">
        <v>2383</v>
      </c>
      <c r="D921" s="18" t="s">
        <v>2384</v>
      </c>
      <c r="E921" s="18"/>
      <c r="F921" s="17">
        <v>0</v>
      </c>
      <c r="G921" s="23" t="s">
        <v>491</v>
      </c>
      <c r="H921" s="6" t="s">
        <v>512</v>
      </c>
      <c r="I921" s="6" t="s">
        <v>446</v>
      </c>
      <c r="J921" s="6"/>
      <c r="K921" s="6"/>
      <c r="L921" s="6"/>
      <c r="M921" s="6"/>
      <c r="N921" s="6"/>
      <c r="O921" s="6"/>
      <c r="P921" s="6"/>
      <c r="Q921" s="6"/>
      <c r="R921" s="6"/>
      <c r="S921" s="6"/>
      <c r="T921" s="6"/>
      <c r="U921" s="6"/>
      <c r="V921" s="6"/>
      <c r="W921" s="6"/>
      <c r="X921" s="6"/>
      <c r="Y921" s="6"/>
      <c r="Z921" s="6"/>
      <c r="AA921" s="6"/>
      <c r="AB921" s="6"/>
      <c r="AC921" s="6"/>
      <c r="AD921" s="6"/>
      <c r="AE921" s="6"/>
      <c r="AF921" s="7">
        <v>0</v>
      </c>
      <c r="AG921" s="7">
        <f t="shared" ref="AG921:AH921" si="1044">IF(H921="US",1,0)</f>
        <v>0</v>
      </c>
      <c r="AH921" s="7">
        <f t="shared" si="1044"/>
        <v>0</v>
      </c>
      <c r="AI921" s="7">
        <f>IF(G921="US",1,0)</f>
        <v>0</v>
      </c>
      <c r="AJ921" s="7" t="str">
        <f>IF(AF921=0,"0",IF(AF921=0.5,"3","6"))</f>
        <v>0</v>
      </c>
      <c r="AK921" s="7" t="str">
        <f>IF(AI921=1,"6","0")</f>
        <v>0</v>
      </c>
      <c r="AL921" s="7" t="str">
        <f>IF(AF921=0,"1",IF(AF921=0.5,"3","6"))</f>
        <v>1</v>
      </c>
      <c r="AM921" s="7" t="str">
        <f>IF(AH921=1,"7","0")</f>
        <v>0</v>
      </c>
      <c r="AN921" s="7" t="str">
        <f>IF(AI921=1,"11","0")</f>
        <v>0</v>
      </c>
      <c r="AO921" s="7" t="str">
        <f>IF(AG921=1,"14","0")</f>
        <v>0</v>
      </c>
      <c r="AP921" s="7">
        <f>(0.5*F921)*100</f>
        <v>0</v>
      </c>
      <c r="AQ921" s="7">
        <f>SUM(AJ921+AK921+AL921+AM921+AN921+AO921+AP921)</f>
        <v>1</v>
      </c>
      <c r="AR921" s="10">
        <f>IF(AQ921&lt;AQ920,AR920+1,AR920)</f>
        <v>0</v>
      </c>
      <c r="AS921" s="10"/>
      <c r="AT921" s="152"/>
      <c r="AU921" s="80" t="s">
        <v>1038</v>
      </c>
    </row>
    <row r="922" spans="1:47" ht="15" customHeight="1">
      <c r="A922" s="30" t="s">
        <v>268</v>
      </c>
      <c r="B922" s="18" t="s">
        <v>269</v>
      </c>
      <c r="C922" s="18" t="s">
        <v>2383</v>
      </c>
      <c r="D922" s="18" t="s">
        <v>2385</v>
      </c>
      <c r="E922" s="18"/>
      <c r="F922" s="17"/>
      <c r="G922" s="23"/>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7"/>
      <c r="AG922" s="7"/>
      <c r="AH922" s="7"/>
      <c r="AI922" s="7"/>
      <c r="AJ922" s="7"/>
      <c r="AK922" s="7"/>
      <c r="AL922" s="7"/>
      <c r="AM922" s="7"/>
      <c r="AN922" s="7"/>
      <c r="AO922" s="7"/>
      <c r="AP922" s="7"/>
      <c r="AQ922" s="7"/>
      <c r="AR922" s="10"/>
      <c r="AS922" s="10"/>
      <c r="AT922" s="152"/>
      <c r="AU922" s="80" t="s">
        <v>1038</v>
      </c>
    </row>
    <row r="923" spans="1:47" ht="15" customHeight="1">
      <c r="A923" s="30" t="s">
        <v>268</v>
      </c>
      <c r="B923" s="18" t="s">
        <v>269</v>
      </c>
      <c r="C923" s="18" t="s">
        <v>2383</v>
      </c>
      <c r="D923" s="18" t="s">
        <v>2347</v>
      </c>
      <c r="E923" s="18"/>
      <c r="F923" s="17"/>
      <c r="G923" s="23"/>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7"/>
      <c r="AG923" s="7"/>
      <c r="AH923" s="7"/>
      <c r="AI923" s="7"/>
      <c r="AJ923" s="7"/>
      <c r="AK923" s="7"/>
      <c r="AL923" s="7"/>
      <c r="AM923" s="7"/>
      <c r="AN923" s="7"/>
      <c r="AO923" s="7"/>
      <c r="AP923" s="7"/>
      <c r="AQ923" s="7"/>
      <c r="AR923" s="10"/>
      <c r="AS923" s="10"/>
      <c r="AT923" s="152"/>
      <c r="AU923" s="80" t="s">
        <v>1038</v>
      </c>
    </row>
    <row r="924" spans="1:47" ht="15" customHeight="1">
      <c r="A924" s="30" t="s">
        <v>268</v>
      </c>
      <c r="B924" s="18" t="s">
        <v>269</v>
      </c>
      <c r="C924" s="18" t="s">
        <v>1360</v>
      </c>
      <c r="D924" s="18"/>
      <c r="E924" s="18"/>
      <c r="F924" s="17"/>
      <c r="G924" s="23"/>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7"/>
      <c r="AG924" s="7"/>
      <c r="AH924" s="7"/>
      <c r="AI924" s="7"/>
      <c r="AJ924" s="7"/>
      <c r="AK924" s="7"/>
      <c r="AL924" s="8"/>
      <c r="AM924" s="8"/>
      <c r="AN924" s="7"/>
      <c r="AO924" s="7"/>
      <c r="AP924" s="7"/>
      <c r="AQ924" s="7"/>
      <c r="AR924" s="7"/>
      <c r="AS924" s="7"/>
      <c r="AT924" s="152"/>
      <c r="AU924" s="80" t="s">
        <v>1038</v>
      </c>
    </row>
    <row r="925" spans="1:47" ht="15" customHeight="1">
      <c r="A925" s="91" t="s">
        <v>268</v>
      </c>
      <c r="B925" s="28" t="s">
        <v>269</v>
      </c>
      <c r="C925" s="28" t="s">
        <v>1360</v>
      </c>
      <c r="D925" s="28" t="s">
        <v>2347</v>
      </c>
      <c r="E925" s="28"/>
      <c r="F925" s="81">
        <v>0.09</v>
      </c>
      <c r="G925" s="23" t="s">
        <v>512</v>
      </c>
      <c r="H925" s="6" t="s">
        <v>512</v>
      </c>
      <c r="I925" s="6" t="s">
        <v>525</v>
      </c>
      <c r="J925" s="6"/>
      <c r="K925" s="6"/>
      <c r="L925" s="6"/>
      <c r="M925" s="6"/>
      <c r="N925" s="6"/>
      <c r="O925" s="6"/>
      <c r="P925" s="6"/>
      <c r="Q925" s="6"/>
      <c r="R925" s="6"/>
      <c r="S925" s="6"/>
      <c r="T925" s="6"/>
      <c r="U925" s="6"/>
      <c r="V925" s="6"/>
      <c r="W925" s="6"/>
      <c r="X925" s="6"/>
      <c r="Y925" s="6"/>
      <c r="Z925" s="6"/>
      <c r="AA925" s="6"/>
      <c r="AB925" s="6"/>
      <c r="AC925" s="6"/>
      <c r="AD925" s="6"/>
      <c r="AE925" s="6"/>
      <c r="AF925" s="7">
        <v>0</v>
      </c>
      <c r="AG925" s="7">
        <f t="shared" ref="AG925:AH925" si="1045">IF(H925="US",1,0)</f>
        <v>0</v>
      </c>
      <c r="AH925" s="7">
        <f t="shared" si="1045"/>
        <v>1</v>
      </c>
      <c r="AI925" s="7">
        <f>IF(G925="US",1,0)</f>
        <v>0</v>
      </c>
      <c r="AJ925" s="7" t="str">
        <f>IF(AF925=0,"0",IF(AF925=0.5,"3","6"))</f>
        <v>0</v>
      </c>
      <c r="AK925" s="7" t="str">
        <f>IF(AI925=1,"6","0")</f>
        <v>0</v>
      </c>
      <c r="AL925" s="7" t="str">
        <f>IF(AF925=0,"1",IF(AF925=0.5,"3","6"))</f>
        <v>1</v>
      </c>
      <c r="AM925" s="7" t="str">
        <f>IF(AH925=1,"7","0")</f>
        <v>7</v>
      </c>
      <c r="AN925" s="7" t="str">
        <f>IF(AI925=1,"11","0")</f>
        <v>0</v>
      </c>
      <c r="AO925" s="7" t="str">
        <f>IF(AG925=1,"14","0")</f>
        <v>0</v>
      </c>
      <c r="AP925" s="7">
        <f>(0.5*F925)*100</f>
        <v>4.5</v>
      </c>
      <c r="AQ925" s="7">
        <f>SUM(AJ925+AK925+AL925+AM925+AN925+AO925+AP925)</f>
        <v>12.5</v>
      </c>
      <c r="AR925" s="10">
        <f>IF(AQ925&lt;AQ924,AR924+1,AR924)</f>
        <v>0</v>
      </c>
      <c r="AS925" s="10"/>
      <c r="AT925" s="152"/>
      <c r="AU925" s="82" t="s">
        <v>1757</v>
      </c>
    </row>
    <row r="926" spans="1:47" ht="15" customHeight="1">
      <c r="A926" s="30" t="s">
        <v>268</v>
      </c>
      <c r="B926" s="18" t="s">
        <v>269</v>
      </c>
      <c r="C926" s="18" t="s">
        <v>1360</v>
      </c>
      <c r="D926" s="18" t="s">
        <v>2029</v>
      </c>
      <c r="E926" s="18"/>
      <c r="F926" s="17"/>
      <c r="G926" s="23"/>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7"/>
      <c r="AG926" s="7"/>
      <c r="AH926" s="7"/>
      <c r="AI926" s="7"/>
      <c r="AJ926" s="7"/>
      <c r="AK926" s="7"/>
      <c r="AL926" s="7"/>
      <c r="AM926" s="7"/>
      <c r="AN926" s="7"/>
      <c r="AO926" s="7"/>
      <c r="AP926" s="7"/>
      <c r="AQ926" s="7"/>
      <c r="AR926" s="10"/>
      <c r="AS926" s="10"/>
      <c r="AT926" s="152"/>
      <c r="AU926" s="80" t="s">
        <v>1038</v>
      </c>
    </row>
    <row r="927" spans="1:47" ht="15" customHeight="1">
      <c r="A927" s="30" t="s">
        <v>268</v>
      </c>
      <c r="B927" s="18" t="s">
        <v>269</v>
      </c>
      <c r="C927" s="18" t="s">
        <v>1360</v>
      </c>
      <c r="D927" s="18" t="s">
        <v>1926</v>
      </c>
      <c r="E927" s="18"/>
      <c r="F927" s="17"/>
      <c r="G927" s="23"/>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7"/>
      <c r="AG927" s="7"/>
      <c r="AH927" s="7"/>
      <c r="AI927" s="7"/>
      <c r="AJ927" s="7"/>
      <c r="AK927" s="7"/>
      <c r="AL927" s="7"/>
      <c r="AM927" s="7"/>
      <c r="AN927" s="7"/>
      <c r="AO927" s="7"/>
      <c r="AP927" s="7"/>
      <c r="AQ927" s="7"/>
      <c r="AR927" s="10"/>
      <c r="AS927" s="10"/>
      <c r="AT927" s="152"/>
      <c r="AU927" s="80" t="s">
        <v>1038</v>
      </c>
    </row>
    <row r="928" spans="1:47" ht="15" customHeight="1">
      <c r="A928" s="30" t="s">
        <v>268</v>
      </c>
      <c r="B928" s="18" t="s">
        <v>269</v>
      </c>
      <c r="C928" s="18" t="s">
        <v>1360</v>
      </c>
      <c r="D928" s="18" t="s">
        <v>2346</v>
      </c>
      <c r="E928" s="18"/>
      <c r="F928" s="17"/>
      <c r="G928" s="23"/>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7"/>
      <c r="AG928" s="7"/>
      <c r="AH928" s="7"/>
      <c r="AI928" s="7"/>
      <c r="AJ928" s="7"/>
      <c r="AK928" s="7"/>
      <c r="AL928" s="7"/>
      <c r="AM928" s="7"/>
      <c r="AN928" s="7"/>
      <c r="AO928" s="7"/>
      <c r="AP928" s="7"/>
      <c r="AQ928" s="7"/>
      <c r="AR928" s="10"/>
      <c r="AS928" s="10"/>
      <c r="AT928" s="152"/>
      <c r="AU928" s="80" t="s">
        <v>1038</v>
      </c>
    </row>
    <row r="929" spans="1:47" ht="15" customHeight="1">
      <c r="A929" s="30" t="s">
        <v>268</v>
      </c>
      <c r="B929" s="18" t="s">
        <v>269</v>
      </c>
      <c r="C929" s="18" t="s">
        <v>1360</v>
      </c>
      <c r="D929" s="18" t="s">
        <v>2386</v>
      </c>
      <c r="E929" s="18"/>
      <c r="F929" s="17"/>
      <c r="G929" s="23"/>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7"/>
      <c r="AG929" s="7"/>
      <c r="AH929" s="7"/>
      <c r="AI929" s="7"/>
      <c r="AJ929" s="7"/>
      <c r="AK929" s="7"/>
      <c r="AL929" s="7"/>
      <c r="AM929" s="7"/>
      <c r="AN929" s="7"/>
      <c r="AO929" s="7"/>
      <c r="AP929" s="7"/>
      <c r="AQ929" s="7"/>
      <c r="AR929" s="10"/>
      <c r="AS929" s="10"/>
      <c r="AT929" s="152"/>
      <c r="AU929" s="80" t="s">
        <v>1038</v>
      </c>
    </row>
    <row r="930" spans="1:47" ht="15" customHeight="1">
      <c r="A930" s="30" t="s">
        <v>268</v>
      </c>
      <c r="B930" s="18" t="s">
        <v>269</v>
      </c>
      <c r="C930" s="18" t="s">
        <v>1360</v>
      </c>
      <c r="D930" s="18" t="s">
        <v>2387</v>
      </c>
      <c r="E930" s="18"/>
      <c r="F930" s="17"/>
      <c r="G930" s="23"/>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7"/>
      <c r="AG930" s="7"/>
      <c r="AH930" s="7"/>
      <c r="AI930" s="7"/>
      <c r="AJ930" s="7"/>
      <c r="AK930" s="7"/>
      <c r="AL930" s="7"/>
      <c r="AM930" s="7"/>
      <c r="AN930" s="7"/>
      <c r="AO930" s="7"/>
      <c r="AP930" s="7"/>
      <c r="AQ930" s="7"/>
      <c r="AR930" s="10"/>
      <c r="AS930" s="10"/>
      <c r="AT930" s="152"/>
      <c r="AU930" s="80" t="s">
        <v>1038</v>
      </c>
    </row>
    <row r="931" spans="1:47" ht="15" customHeight="1">
      <c r="A931" s="30" t="s">
        <v>268</v>
      </c>
      <c r="B931" s="18" t="s">
        <v>269</v>
      </c>
      <c r="C931" s="18" t="s">
        <v>2388</v>
      </c>
      <c r="D931" s="18" t="s">
        <v>2078</v>
      </c>
      <c r="E931" s="18"/>
      <c r="F931" s="17"/>
      <c r="G931" s="23"/>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7"/>
      <c r="AG931" s="7"/>
      <c r="AH931" s="7"/>
      <c r="AI931" s="7"/>
      <c r="AJ931" s="7"/>
      <c r="AK931" s="7"/>
      <c r="AL931" s="8"/>
      <c r="AM931" s="8"/>
      <c r="AN931" s="7"/>
      <c r="AO931" s="7"/>
      <c r="AP931" s="7"/>
      <c r="AQ931" s="7"/>
      <c r="AR931" s="7"/>
      <c r="AS931" s="7"/>
      <c r="AT931" s="152"/>
      <c r="AU931" s="80" t="s">
        <v>1038</v>
      </c>
    </row>
    <row r="932" spans="1:47" ht="15" customHeight="1">
      <c r="A932" s="30" t="s">
        <v>268</v>
      </c>
      <c r="B932" s="18" t="s">
        <v>269</v>
      </c>
      <c r="C932" s="18" t="s">
        <v>2389</v>
      </c>
      <c r="D932" s="18"/>
      <c r="E932" s="18"/>
      <c r="F932" s="17"/>
      <c r="G932" s="23"/>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7"/>
      <c r="AG932" s="7"/>
      <c r="AH932" s="7"/>
      <c r="AI932" s="7"/>
      <c r="AJ932" s="7"/>
      <c r="AK932" s="7"/>
      <c r="AL932" s="8"/>
      <c r="AM932" s="8"/>
      <c r="AN932" s="7"/>
      <c r="AO932" s="7"/>
      <c r="AP932" s="7"/>
      <c r="AQ932" s="7"/>
      <c r="AR932" s="7"/>
      <c r="AS932" s="7"/>
      <c r="AT932" s="152"/>
      <c r="AU932" s="80" t="s">
        <v>1038</v>
      </c>
    </row>
    <row r="933" spans="1:47" ht="15" customHeight="1">
      <c r="A933" s="30" t="s">
        <v>268</v>
      </c>
      <c r="B933" s="18" t="s">
        <v>269</v>
      </c>
      <c r="C933" s="18" t="s">
        <v>2389</v>
      </c>
      <c r="D933" s="18" t="s">
        <v>2390</v>
      </c>
      <c r="E933" s="18"/>
      <c r="F933" s="17"/>
      <c r="G933" s="23"/>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7"/>
      <c r="AG933" s="7"/>
      <c r="AH933" s="7"/>
      <c r="AI933" s="7"/>
      <c r="AJ933" s="7"/>
      <c r="AK933" s="7"/>
      <c r="AL933" s="8"/>
      <c r="AM933" s="8"/>
      <c r="AN933" s="7"/>
      <c r="AO933" s="7"/>
      <c r="AP933" s="7"/>
      <c r="AQ933" s="7"/>
      <c r="AR933" s="7"/>
      <c r="AS933" s="7"/>
      <c r="AT933" s="152"/>
      <c r="AU933" s="80" t="s">
        <v>1038</v>
      </c>
    </row>
    <row r="934" spans="1:47" ht="15" customHeight="1">
      <c r="A934" s="30" t="s">
        <v>268</v>
      </c>
      <c r="B934" s="18" t="s">
        <v>269</v>
      </c>
      <c r="C934" s="18" t="s">
        <v>2389</v>
      </c>
      <c r="D934" s="18" t="s">
        <v>2391</v>
      </c>
      <c r="E934" s="18"/>
      <c r="F934" s="17"/>
      <c r="G934" s="23"/>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7"/>
      <c r="AG934" s="7"/>
      <c r="AH934" s="7"/>
      <c r="AI934" s="7"/>
      <c r="AJ934" s="7"/>
      <c r="AK934" s="7"/>
      <c r="AL934" s="8"/>
      <c r="AM934" s="8"/>
      <c r="AN934" s="7"/>
      <c r="AO934" s="7"/>
      <c r="AP934" s="7"/>
      <c r="AQ934" s="7"/>
      <c r="AR934" s="7"/>
      <c r="AS934" s="7"/>
      <c r="AT934" s="152"/>
      <c r="AU934" s="80" t="s">
        <v>1038</v>
      </c>
    </row>
    <row r="935" spans="1:47" ht="15" customHeight="1">
      <c r="A935" s="30" t="s">
        <v>268</v>
      </c>
      <c r="B935" s="18" t="s">
        <v>269</v>
      </c>
      <c r="C935" s="18" t="s">
        <v>2389</v>
      </c>
      <c r="D935" s="18" t="s">
        <v>2392</v>
      </c>
      <c r="E935" s="18"/>
      <c r="F935" s="17"/>
      <c r="G935" s="23"/>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7"/>
      <c r="AG935" s="7"/>
      <c r="AH935" s="7"/>
      <c r="AI935" s="7"/>
      <c r="AJ935" s="7"/>
      <c r="AK935" s="7"/>
      <c r="AL935" s="8"/>
      <c r="AM935" s="8"/>
      <c r="AN935" s="7"/>
      <c r="AO935" s="7"/>
      <c r="AP935" s="7"/>
      <c r="AQ935" s="7"/>
      <c r="AR935" s="7"/>
      <c r="AS935" s="7"/>
      <c r="AT935" s="152"/>
      <c r="AU935" s="80" t="s">
        <v>1038</v>
      </c>
    </row>
    <row r="936" spans="1:47" ht="15" customHeight="1">
      <c r="A936" s="30" t="s">
        <v>268</v>
      </c>
      <c r="B936" s="18" t="s">
        <v>269</v>
      </c>
      <c r="C936" s="18" t="s">
        <v>2389</v>
      </c>
      <c r="D936" s="18" t="s">
        <v>2347</v>
      </c>
      <c r="E936" s="18"/>
      <c r="F936" s="17">
        <v>0.09</v>
      </c>
      <c r="G936" s="23" t="s">
        <v>512</v>
      </c>
      <c r="H936" s="6" t="s">
        <v>512</v>
      </c>
      <c r="I936" s="6" t="s">
        <v>525</v>
      </c>
      <c r="J936" s="6"/>
      <c r="K936" s="6"/>
      <c r="L936" s="6"/>
      <c r="M936" s="6"/>
      <c r="N936" s="6"/>
      <c r="O936" s="6"/>
      <c r="P936" s="6"/>
      <c r="Q936" s="6"/>
      <c r="R936" s="6"/>
      <c r="S936" s="6"/>
      <c r="T936" s="6"/>
      <c r="U936" s="6"/>
      <c r="V936" s="6"/>
      <c r="W936" s="6"/>
      <c r="X936" s="6"/>
      <c r="Y936" s="6"/>
      <c r="Z936" s="6"/>
      <c r="AA936" s="6"/>
      <c r="AB936" s="6"/>
      <c r="AC936" s="6"/>
      <c r="AD936" s="6"/>
      <c r="AE936" s="6"/>
      <c r="AF936" s="7">
        <v>0</v>
      </c>
      <c r="AG936" s="7">
        <f t="shared" ref="AG936:AH936" si="1046">IF(H936="US",1,0)</f>
        <v>0</v>
      </c>
      <c r="AH936" s="7">
        <f t="shared" si="1046"/>
        <v>1</v>
      </c>
      <c r="AI936" s="7">
        <f>IF(G936="US",1,0)</f>
        <v>0</v>
      </c>
      <c r="AJ936" s="7" t="str">
        <f>IF(AF936=0,"0",IF(AF936=0.5,"3","6"))</f>
        <v>0</v>
      </c>
      <c r="AK936" s="7" t="str">
        <f>IF(AI936=1,"6","0")</f>
        <v>0</v>
      </c>
      <c r="AL936" s="7" t="str">
        <f>IF(AF936=0,"1",IF(AF936=0.5,"3","6"))</f>
        <v>1</v>
      </c>
      <c r="AM936" s="7" t="str">
        <f>IF(AH936=1,"7","0")</f>
        <v>7</v>
      </c>
      <c r="AN936" s="7" t="str">
        <f>IF(AI936=1,"11","0")</f>
        <v>0</v>
      </c>
      <c r="AO936" s="7" t="str">
        <f>IF(AG936=1,"14","0")</f>
        <v>0</v>
      </c>
      <c r="AP936" s="7">
        <f>(0.5*F936)*100</f>
        <v>4.5</v>
      </c>
      <c r="AQ936" s="7">
        <f>SUM(AJ936+AK936+AL936+AM936+AN936+AO936+AP936)</f>
        <v>12.5</v>
      </c>
      <c r="AR936" s="10">
        <f>IF(AQ936&lt;AQ935,AR935+1,AR935)</f>
        <v>0</v>
      </c>
      <c r="AS936" s="10"/>
      <c r="AT936" s="152"/>
      <c r="AU936" s="80" t="s">
        <v>1038</v>
      </c>
    </row>
    <row r="937" spans="1:47" ht="15" customHeight="1">
      <c r="A937" s="30" t="s">
        <v>268</v>
      </c>
      <c r="B937" s="18" t="s">
        <v>269</v>
      </c>
      <c r="C937" s="18" t="s">
        <v>2389</v>
      </c>
      <c r="D937" s="18" t="s">
        <v>2393</v>
      </c>
      <c r="E937" s="18"/>
      <c r="F937" s="17"/>
      <c r="G937" s="23"/>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7"/>
      <c r="AG937" s="7"/>
      <c r="AH937" s="7"/>
      <c r="AI937" s="7"/>
      <c r="AJ937" s="7"/>
      <c r="AK937" s="7"/>
      <c r="AL937" s="8"/>
      <c r="AM937" s="8"/>
      <c r="AN937" s="7"/>
      <c r="AO937" s="7"/>
      <c r="AP937" s="7"/>
      <c r="AQ937" s="7"/>
      <c r="AR937" s="7"/>
      <c r="AS937" s="7"/>
      <c r="AT937" s="152"/>
      <c r="AU937" s="80" t="s">
        <v>1038</v>
      </c>
    </row>
    <row r="938" spans="1:47" ht="15" customHeight="1">
      <c r="A938" s="91" t="s">
        <v>268</v>
      </c>
      <c r="B938" s="28" t="s">
        <v>269</v>
      </c>
      <c r="C938" s="28" t="s">
        <v>2389</v>
      </c>
      <c r="D938" s="28" t="s">
        <v>2394</v>
      </c>
      <c r="E938" s="28"/>
      <c r="F938" s="81">
        <v>0.09</v>
      </c>
      <c r="G938" s="23" t="s">
        <v>512</v>
      </c>
      <c r="H938" s="6" t="s">
        <v>512</v>
      </c>
      <c r="I938" s="6" t="s">
        <v>525</v>
      </c>
      <c r="J938" s="6"/>
      <c r="K938" s="6"/>
      <c r="L938" s="6"/>
      <c r="M938" s="6"/>
      <c r="N938" s="6"/>
      <c r="O938" s="6"/>
      <c r="P938" s="6"/>
      <c r="Q938" s="6"/>
      <c r="R938" s="6"/>
      <c r="S938" s="6"/>
      <c r="T938" s="6"/>
      <c r="U938" s="6"/>
      <c r="V938" s="6"/>
      <c r="W938" s="6"/>
      <c r="X938" s="6"/>
      <c r="Y938" s="6"/>
      <c r="Z938" s="6"/>
      <c r="AA938" s="6"/>
      <c r="AB938" s="6"/>
      <c r="AC938" s="6"/>
      <c r="AD938" s="6"/>
      <c r="AE938" s="6"/>
      <c r="AF938" s="7">
        <v>0</v>
      </c>
      <c r="AG938" s="7">
        <f t="shared" ref="AG938:AH938" si="1047">IF(H938="US",1,0)</f>
        <v>0</v>
      </c>
      <c r="AH938" s="7">
        <f t="shared" si="1047"/>
        <v>1</v>
      </c>
      <c r="AI938" s="7">
        <f>IF(G938="US",1,0)</f>
        <v>0</v>
      </c>
      <c r="AJ938" s="7" t="str">
        <f>IF(AF938=0,"0",IF(AF938=0.5,"3","6"))</f>
        <v>0</v>
      </c>
      <c r="AK938" s="7" t="str">
        <f>IF(AI938=1,"6","0")</f>
        <v>0</v>
      </c>
      <c r="AL938" s="7" t="str">
        <f>IF(AF938=0,"1",IF(AF938=0.5,"3","6"))</f>
        <v>1</v>
      </c>
      <c r="AM938" s="7" t="str">
        <f>IF(AH938=1,"7","0")</f>
        <v>7</v>
      </c>
      <c r="AN938" s="7" t="str">
        <f>IF(AI938=1,"11","0")</f>
        <v>0</v>
      </c>
      <c r="AO938" s="7" t="str">
        <f>IF(AG938=1,"14","0")</f>
        <v>0</v>
      </c>
      <c r="AP938" s="7">
        <f>(0.5*F938)*100</f>
        <v>4.5</v>
      </c>
      <c r="AQ938" s="7">
        <f>SUM(AJ938+AK938+AL938+AM938+AN938+AO938+AP938)</f>
        <v>12.5</v>
      </c>
      <c r="AR938" s="10">
        <f>IF(AQ938&lt;AQ937,AR937+1,AR937)</f>
        <v>0</v>
      </c>
      <c r="AS938" s="10"/>
      <c r="AT938" s="152"/>
      <c r="AU938" s="82" t="s">
        <v>1757</v>
      </c>
    </row>
    <row r="939" spans="1:47" ht="15" customHeight="1">
      <c r="A939" s="30" t="s">
        <v>268</v>
      </c>
      <c r="B939" s="18" t="s">
        <v>269</v>
      </c>
      <c r="C939" s="18" t="s">
        <v>1406</v>
      </c>
      <c r="D939" s="18" t="s">
        <v>2346</v>
      </c>
      <c r="E939" s="18"/>
      <c r="F939" s="17"/>
      <c r="G939" s="23"/>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7"/>
      <c r="AG939" s="7"/>
      <c r="AH939" s="7"/>
      <c r="AI939" s="7"/>
      <c r="AJ939" s="7"/>
      <c r="AK939" s="7"/>
      <c r="AL939" s="8"/>
      <c r="AM939" s="8"/>
      <c r="AN939" s="7"/>
      <c r="AO939" s="7"/>
      <c r="AP939" s="7"/>
      <c r="AQ939" s="7"/>
      <c r="AR939" s="7"/>
      <c r="AS939" s="7"/>
      <c r="AT939" s="152"/>
      <c r="AU939" s="80" t="s">
        <v>1038</v>
      </c>
    </row>
    <row r="940" spans="1:47" ht="15" customHeight="1">
      <c r="A940" s="30" t="s">
        <v>268</v>
      </c>
      <c r="B940" s="18" t="s">
        <v>269</v>
      </c>
      <c r="C940" s="18" t="s">
        <v>1406</v>
      </c>
      <c r="D940" s="18" t="s">
        <v>2386</v>
      </c>
      <c r="E940" s="18"/>
      <c r="F940" s="17"/>
      <c r="G940" s="23"/>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7"/>
      <c r="AG940" s="7"/>
      <c r="AH940" s="7"/>
      <c r="AI940" s="7"/>
      <c r="AJ940" s="7"/>
      <c r="AK940" s="7"/>
      <c r="AL940" s="8"/>
      <c r="AM940" s="8"/>
      <c r="AN940" s="7"/>
      <c r="AO940" s="7"/>
      <c r="AP940" s="7"/>
      <c r="AQ940" s="7"/>
      <c r="AR940" s="7"/>
      <c r="AS940" s="7"/>
      <c r="AT940" s="152"/>
      <c r="AU940" s="80" t="s">
        <v>1038</v>
      </c>
    </row>
    <row r="941" spans="1:47" ht="15" customHeight="1">
      <c r="A941" s="30" t="s">
        <v>268</v>
      </c>
      <c r="B941" s="18" t="s">
        <v>269</v>
      </c>
      <c r="C941" s="18" t="s">
        <v>1406</v>
      </c>
      <c r="D941" s="18" t="s">
        <v>2387</v>
      </c>
      <c r="E941" s="18"/>
      <c r="F941" s="17"/>
      <c r="G941" s="23"/>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7"/>
      <c r="AG941" s="7"/>
      <c r="AH941" s="7"/>
      <c r="AI941" s="7"/>
      <c r="AJ941" s="7"/>
      <c r="AK941" s="7"/>
      <c r="AL941" s="8"/>
      <c r="AM941" s="8"/>
      <c r="AN941" s="7"/>
      <c r="AO941" s="7"/>
      <c r="AP941" s="7"/>
      <c r="AQ941" s="7"/>
      <c r="AR941" s="7"/>
      <c r="AS941" s="7"/>
      <c r="AT941" s="152"/>
      <c r="AU941" s="80" t="s">
        <v>1038</v>
      </c>
    </row>
    <row r="942" spans="1:47" ht="15" customHeight="1">
      <c r="A942" s="30" t="s">
        <v>268</v>
      </c>
      <c r="B942" s="18" t="s">
        <v>269</v>
      </c>
      <c r="C942" s="18" t="s">
        <v>1406</v>
      </c>
      <c r="D942" s="18" t="s">
        <v>2395</v>
      </c>
      <c r="E942" s="18"/>
      <c r="F942" s="17"/>
      <c r="G942" s="23"/>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7"/>
      <c r="AG942" s="7"/>
      <c r="AH942" s="7"/>
      <c r="AI942" s="7"/>
      <c r="AJ942" s="7"/>
      <c r="AK942" s="7"/>
      <c r="AL942" s="8"/>
      <c r="AM942" s="8"/>
      <c r="AN942" s="7"/>
      <c r="AO942" s="7"/>
      <c r="AP942" s="7"/>
      <c r="AQ942" s="7"/>
      <c r="AR942" s="7"/>
      <c r="AS942" s="7"/>
      <c r="AT942" s="152"/>
      <c r="AU942" s="80" t="s">
        <v>1038</v>
      </c>
    </row>
    <row r="943" spans="1:47" ht="15" customHeight="1">
      <c r="A943" s="30" t="s">
        <v>268</v>
      </c>
      <c r="B943" s="18" t="s">
        <v>269</v>
      </c>
      <c r="C943" s="18" t="s">
        <v>1406</v>
      </c>
      <c r="D943" s="18" t="s">
        <v>2029</v>
      </c>
      <c r="E943" s="18"/>
      <c r="F943" s="17"/>
      <c r="G943" s="23"/>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7"/>
      <c r="AG943" s="7"/>
      <c r="AH943" s="7"/>
      <c r="AI943" s="7"/>
      <c r="AJ943" s="7"/>
      <c r="AK943" s="7"/>
      <c r="AL943" s="8"/>
      <c r="AM943" s="8"/>
      <c r="AN943" s="7"/>
      <c r="AO943" s="7"/>
      <c r="AP943" s="7"/>
      <c r="AQ943" s="7"/>
      <c r="AR943" s="7"/>
      <c r="AS943" s="7"/>
      <c r="AT943" s="152"/>
      <c r="AU943" s="80" t="s">
        <v>1038</v>
      </c>
    </row>
    <row r="944" spans="1:47" ht="15" customHeight="1">
      <c r="A944" s="30" t="s">
        <v>268</v>
      </c>
      <c r="B944" s="18" t="s">
        <v>269</v>
      </c>
      <c r="C944" s="18" t="s">
        <v>1406</v>
      </c>
      <c r="D944" s="18" t="s">
        <v>1926</v>
      </c>
      <c r="E944" s="18"/>
      <c r="F944" s="17">
        <v>0.09</v>
      </c>
      <c r="G944" s="23" t="s">
        <v>512</v>
      </c>
      <c r="H944" s="6" t="s">
        <v>512</v>
      </c>
      <c r="I944" s="6" t="s">
        <v>525</v>
      </c>
      <c r="J944" s="6"/>
      <c r="K944" s="6"/>
      <c r="L944" s="6"/>
      <c r="M944" s="6"/>
      <c r="N944" s="6"/>
      <c r="O944" s="6"/>
      <c r="P944" s="6"/>
      <c r="Q944" s="6"/>
      <c r="R944" s="6"/>
      <c r="S944" s="6"/>
      <c r="T944" s="6"/>
      <c r="U944" s="6"/>
      <c r="V944" s="6"/>
      <c r="W944" s="6"/>
      <c r="X944" s="6"/>
      <c r="Y944" s="6"/>
      <c r="Z944" s="6"/>
      <c r="AA944" s="6"/>
      <c r="AB944" s="6"/>
      <c r="AC944" s="6"/>
      <c r="AD944" s="6"/>
      <c r="AE944" s="6"/>
      <c r="AF944" s="7">
        <v>0</v>
      </c>
      <c r="AG944" s="7">
        <f t="shared" ref="AG944:AH944" si="1048">IF(H944="US",1,0)</f>
        <v>0</v>
      </c>
      <c r="AH944" s="7">
        <f t="shared" si="1048"/>
        <v>1</v>
      </c>
      <c r="AI944" s="7">
        <f>IF(G944="US",1,0)</f>
        <v>0</v>
      </c>
      <c r="AJ944" s="7" t="str">
        <f>IF(AF944=0,"0",IF(AF944=0.5,"3","6"))</f>
        <v>0</v>
      </c>
      <c r="AK944" s="7" t="str">
        <f>IF(AI944=1,"6","0")</f>
        <v>0</v>
      </c>
      <c r="AL944" s="7" t="str">
        <f>IF(AF944=0,"1",IF(AF944=0.5,"3","6"))</f>
        <v>1</v>
      </c>
      <c r="AM944" s="7" t="str">
        <f>IF(AH944=1,"7","0")</f>
        <v>7</v>
      </c>
      <c r="AN944" s="7" t="str">
        <f>IF(AI944=1,"11","0")</f>
        <v>0</v>
      </c>
      <c r="AO944" s="7" t="str">
        <f>IF(AG944=1,"14","0")</f>
        <v>0</v>
      </c>
      <c r="AP944" s="7">
        <f>(0.5*F944)*100</f>
        <v>4.5</v>
      </c>
      <c r="AQ944" s="7">
        <f>SUM(AJ944+AK944+AL944+AM944+AN944+AO944+AP944)</f>
        <v>12.5</v>
      </c>
      <c r="AR944" s="10">
        <f>IF(AQ944&lt;AQ943,AR943+1,AR943)</f>
        <v>0</v>
      </c>
      <c r="AS944" s="10"/>
      <c r="AT944" s="152"/>
      <c r="AU944" s="80" t="s">
        <v>1038</v>
      </c>
    </row>
    <row r="945" spans="1:48" ht="15" customHeight="1">
      <c r="A945" s="30" t="s">
        <v>268</v>
      </c>
      <c r="B945" s="18" t="s">
        <v>269</v>
      </c>
      <c r="C945" s="18" t="s">
        <v>2396</v>
      </c>
      <c r="D945" s="18" t="s">
        <v>1926</v>
      </c>
      <c r="E945" s="18"/>
      <c r="F945" s="17"/>
      <c r="G945" s="23"/>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7"/>
      <c r="AG945" s="7"/>
      <c r="AH945" s="7"/>
      <c r="AI945" s="7"/>
      <c r="AJ945" s="7"/>
      <c r="AK945" s="7"/>
      <c r="AL945" s="8"/>
      <c r="AM945" s="8"/>
      <c r="AN945" s="7"/>
      <c r="AO945" s="7"/>
      <c r="AP945" s="7"/>
      <c r="AQ945" s="7"/>
      <c r="AR945" s="7"/>
      <c r="AS945" s="7"/>
      <c r="AT945" s="152"/>
      <c r="AU945" s="80" t="s">
        <v>1038</v>
      </c>
    </row>
    <row r="946" spans="1:48" ht="15" customHeight="1">
      <c r="A946" s="30" t="s">
        <v>268</v>
      </c>
      <c r="B946" s="18" t="s">
        <v>269</v>
      </c>
      <c r="C946" s="18" t="s">
        <v>2396</v>
      </c>
      <c r="D946" s="18" t="s">
        <v>2397</v>
      </c>
      <c r="E946" s="18"/>
      <c r="F946" s="17"/>
      <c r="G946" s="23"/>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7"/>
      <c r="AG946" s="7"/>
      <c r="AH946" s="7"/>
      <c r="AI946" s="7"/>
      <c r="AJ946" s="7"/>
      <c r="AK946" s="7"/>
      <c r="AL946" s="8"/>
      <c r="AM946" s="8"/>
      <c r="AN946" s="7"/>
      <c r="AO946" s="7"/>
      <c r="AP946" s="7"/>
      <c r="AQ946" s="7"/>
      <c r="AR946" s="7"/>
      <c r="AS946" s="7"/>
      <c r="AT946" s="152"/>
      <c r="AU946" s="80" t="s">
        <v>1038</v>
      </c>
    </row>
    <row r="947" spans="1:48" ht="15" customHeight="1">
      <c r="A947" s="30" t="s">
        <v>268</v>
      </c>
      <c r="B947" s="18" t="s">
        <v>269</v>
      </c>
      <c r="C947" s="18" t="s">
        <v>2396</v>
      </c>
      <c r="D947" s="18" t="s">
        <v>2398</v>
      </c>
      <c r="E947" s="18"/>
      <c r="F947" s="17"/>
      <c r="G947" s="23"/>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7"/>
      <c r="AG947" s="7"/>
      <c r="AH947" s="7"/>
      <c r="AI947" s="7"/>
      <c r="AJ947" s="7"/>
      <c r="AK947" s="7"/>
      <c r="AL947" s="8"/>
      <c r="AM947" s="8"/>
      <c r="AN947" s="7"/>
      <c r="AO947" s="7"/>
      <c r="AP947" s="7"/>
      <c r="AQ947" s="7"/>
      <c r="AR947" s="7"/>
      <c r="AS947" s="7"/>
      <c r="AT947" s="152"/>
      <c r="AU947" s="80" t="s">
        <v>1038</v>
      </c>
    </row>
    <row r="948" spans="1:48" ht="15" customHeight="1">
      <c r="A948" s="30" t="s">
        <v>268</v>
      </c>
      <c r="B948" s="18" t="s">
        <v>269</v>
      </c>
      <c r="C948" s="18" t="s">
        <v>2396</v>
      </c>
      <c r="D948" s="18" t="s">
        <v>2399</v>
      </c>
      <c r="E948" s="18"/>
      <c r="F948" s="17"/>
      <c r="G948" s="23"/>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7"/>
      <c r="AG948" s="7"/>
      <c r="AH948" s="7"/>
      <c r="AI948" s="7"/>
      <c r="AJ948" s="7"/>
      <c r="AK948" s="7"/>
      <c r="AL948" s="8"/>
      <c r="AM948" s="8"/>
      <c r="AN948" s="7"/>
      <c r="AO948" s="7"/>
      <c r="AP948" s="7"/>
      <c r="AQ948" s="7"/>
      <c r="AR948" s="7"/>
      <c r="AS948" s="7"/>
      <c r="AT948" s="152"/>
      <c r="AU948" s="80" t="s">
        <v>1038</v>
      </c>
    </row>
    <row r="949" spans="1:48" ht="15" customHeight="1">
      <c r="A949" s="30" t="s">
        <v>268</v>
      </c>
      <c r="B949" s="18" t="s">
        <v>269</v>
      </c>
      <c r="C949" s="18" t="s">
        <v>2396</v>
      </c>
      <c r="D949" s="18" t="s">
        <v>2356</v>
      </c>
      <c r="E949" s="18"/>
      <c r="F949" s="17"/>
      <c r="G949" s="23"/>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7"/>
      <c r="AG949" s="7"/>
      <c r="AH949" s="7"/>
      <c r="AI949" s="7"/>
      <c r="AJ949" s="7"/>
      <c r="AK949" s="7"/>
      <c r="AL949" s="8"/>
      <c r="AM949" s="8"/>
      <c r="AN949" s="7"/>
      <c r="AO949" s="7"/>
      <c r="AP949" s="7"/>
      <c r="AQ949" s="7"/>
      <c r="AR949" s="7"/>
      <c r="AS949" s="7"/>
      <c r="AT949" s="152"/>
      <c r="AU949" s="80" t="s">
        <v>1038</v>
      </c>
    </row>
    <row r="950" spans="1:48" ht="15" customHeight="1">
      <c r="A950" s="30" t="s">
        <v>268</v>
      </c>
      <c r="B950" s="18" t="s">
        <v>269</v>
      </c>
      <c r="C950" s="18" t="s">
        <v>2396</v>
      </c>
      <c r="D950" s="18"/>
      <c r="E950" s="18"/>
      <c r="F950" s="17"/>
      <c r="G950" s="23"/>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7"/>
      <c r="AG950" s="7"/>
      <c r="AH950" s="7"/>
      <c r="AI950" s="7"/>
      <c r="AJ950" s="7"/>
      <c r="AK950" s="7"/>
      <c r="AL950" s="8"/>
      <c r="AM950" s="8"/>
      <c r="AN950" s="7"/>
      <c r="AO950" s="7"/>
      <c r="AP950" s="7"/>
      <c r="AQ950" s="7"/>
      <c r="AR950" s="7"/>
      <c r="AS950" s="7"/>
      <c r="AT950" s="152"/>
      <c r="AU950" s="80" t="s">
        <v>1038</v>
      </c>
    </row>
    <row r="951" spans="1:48" ht="15" customHeight="1">
      <c r="A951" s="30" t="s">
        <v>268</v>
      </c>
      <c r="B951" s="18" t="s">
        <v>269</v>
      </c>
      <c r="C951" s="18" t="s">
        <v>2396</v>
      </c>
      <c r="D951" s="18" t="s">
        <v>2347</v>
      </c>
      <c r="E951" s="18"/>
      <c r="F951" s="17">
        <v>0.01</v>
      </c>
      <c r="G951" s="23" t="s">
        <v>512</v>
      </c>
      <c r="H951" s="6" t="s">
        <v>512</v>
      </c>
      <c r="I951" s="6" t="s">
        <v>446</v>
      </c>
      <c r="J951" s="6"/>
      <c r="K951" s="6"/>
      <c r="L951" s="6"/>
      <c r="M951" s="6"/>
      <c r="N951" s="6"/>
      <c r="O951" s="6"/>
      <c r="P951" s="6"/>
      <c r="Q951" s="6"/>
      <c r="R951" s="6"/>
      <c r="S951" s="6"/>
      <c r="T951" s="6"/>
      <c r="U951" s="6"/>
      <c r="V951" s="6"/>
      <c r="W951" s="6"/>
      <c r="X951" s="6"/>
      <c r="Y951" s="6"/>
      <c r="Z951" s="6"/>
      <c r="AA951" s="6"/>
      <c r="AB951" s="6"/>
      <c r="AC951" s="6"/>
      <c r="AD951" s="6"/>
      <c r="AE951" s="6"/>
      <c r="AF951" s="7">
        <v>0</v>
      </c>
      <c r="AG951" s="7">
        <f t="shared" ref="AG951:AH951" si="1049">IF(H951="US",1,0)</f>
        <v>0</v>
      </c>
      <c r="AH951" s="7">
        <f t="shared" si="1049"/>
        <v>0</v>
      </c>
      <c r="AI951" s="7">
        <f>IF(G951="US",1,0)</f>
        <v>0</v>
      </c>
      <c r="AJ951" s="7" t="str">
        <f>IF(AF951=0,"0",IF(AF951=0.5,"3","6"))</f>
        <v>0</v>
      </c>
      <c r="AK951" s="7" t="str">
        <f>IF(AI951=1,"6","0")</f>
        <v>0</v>
      </c>
      <c r="AL951" s="7" t="str">
        <f>IF(AF951=0,"1",IF(AF951=0.5,"3","6"))</f>
        <v>1</v>
      </c>
      <c r="AM951" s="7" t="str">
        <f>IF(AH951=1,"7","0")</f>
        <v>0</v>
      </c>
      <c r="AN951" s="7" t="str">
        <f>IF(AI951=1,"11","0")</f>
        <v>0</v>
      </c>
      <c r="AO951" s="7" t="str">
        <f>IF(AG951=1,"14","0")</f>
        <v>0</v>
      </c>
      <c r="AP951" s="7">
        <f>(0.5*F951)*100</f>
        <v>0.5</v>
      </c>
      <c r="AQ951" s="7">
        <f>SUM(AJ951+AK951+AL951+AM951+AN951+AO951+AP951)</f>
        <v>1.5</v>
      </c>
      <c r="AR951" s="10">
        <f>IF(AQ951&lt;AQ950,AR950+1,AR950)</f>
        <v>0</v>
      </c>
      <c r="AS951" s="10"/>
      <c r="AT951" s="152"/>
      <c r="AU951" s="80" t="s">
        <v>1038</v>
      </c>
    </row>
    <row r="952" spans="1:48" ht="15" customHeight="1">
      <c r="A952" s="30" t="s">
        <v>268</v>
      </c>
      <c r="B952" s="18" t="s">
        <v>269</v>
      </c>
      <c r="C952" s="18" t="s">
        <v>2396</v>
      </c>
      <c r="D952" s="18" t="s">
        <v>2393</v>
      </c>
      <c r="E952" s="18"/>
      <c r="F952" s="17"/>
      <c r="G952" s="23"/>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7"/>
      <c r="AG952" s="7"/>
      <c r="AH952" s="7"/>
      <c r="AI952" s="7"/>
      <c r="AJ952" s="7"/>
      <c r="AK952" s="7"/>
      <c r="AL952" s="8"/>
      <c r="AM952" s="8"/>
      <c r="AN952" s="7"/>
      <c r="AO952" s="7"/>
      <c r="AP952" s="7"/>
      <c r="AQ952" s="7"/>
      <c r="AR952" s="7"/>
      <c r="AS952" s="7"/>
      <c r="AT952" s="152"/>
      <c r="AU952" s="80" t="s">
        <v>1038</v>
      </c>
    </row>
    <row r="953" spans="1:48" ht="15" customHeight="1">
      <c r="A953" s="91" t="s">
        <v>268</v>
      </c>
      <c r="B953" s="28" t="s">
        <v>269</v>
      </c>
      <c r="C953" s="28" t="s">
        <v>2396</v>
      </c>
      <c r="D953" s="28" t="s">
        <v>2400</v>
      </c>
      <c r="E953" s="28"/>
      <c r="F953" s="81">
        <v>7.0000000000000007E-2</v>
      </c>
      <c r="G953" s="23" t="s">
        <v>512</v>
      </c>
      <c r="H953" s="6" t="s">
        <v>512</v>
      </c>
      <c r="I953" s="6" t="s">
        <v>525</v>
      </c>
      <c r="J953" s="6"/>
      <c r="K953" s="6"/>
      <c r="L953" s="6"/>
      <c r="M953" s="6"/>
      <c r="N953" s="6"/>
      <c r="O953" s="6"/>
      <c r="P953" s="6"/>
      <c r="Q953" s="6"/>
      <c r="R953" s="6"/>
      <c r="S953" s="6"/>
      <c r="T953" s="6"/>
      <c r="U953" s="6"/>
      <c r="V953" s="6"/>
      <c r="W953" s="6"/>
      <c r="X953" s="6"/>
      <c r="Y953" s="6"/>
      <c r="Z953" s="6"/>
      <c r="AA953" s="6"/>
      <c r="AB953" s="6"/>
      <c r="AC953" s="6"/>
      <c r="AD953" s="6"/>
      <c r="AE953" s="6"/>
      <c r="AF953" s="7">
        <v>0</v>
      </c>
      <c r="AG953" s="7">
        <f t="shared" ref="AG953:AH953" si="1050">IF(H953="US",1,0)</f>
        <v>0</v>
      </c>
      <c r="AH953" s="7">
        <f t="shared" si="1050"/>
        <v>1</v>
      </c>
      <c r="AI953" s="7">
        <f>IF(G953="US",1,0)</f>
        <v>0</v>
      </c>
      <c r="AJ953" s="7" t="str">
        <f>IF(AF953=0,"0",IF(AF953=0.5,"3","6"))</f>
        <v>0</v>
      </c>
      <c r="AK953" s="7" t="str">
        <f>IF(AI953=1,"6","0")</f>
        <v>0</v>
      </c>
      <c r="AL953" s="7" t="str">
        <f>IF(AF953=0,"1",IF(AF953=0.5,"3","6"))</f>
        <v>1</v>
      </c>
      <c r="AM953" s="7" t="str">
        <f>IF(AH953=1,"7","0")</f>
        <v>7</v>
      </c>
      <c r="AN953" s="7" t="str">
        <f>IF(AI953=1,"11","0")</f>
        <v>0</v>
      </c>
      <c r="AO953" s="7" t="str">
        <f>IF(AG953=1,"14","0")</f>
        <v>0</v>
      </c>
      <c r="AP953" s="7">
        <f>(0.5*F953)*100</f>
        <v>3.5000000000000004</v>
      </c>
      <c r="AQ953" s="7">
        <f>SUM(AJ953+AK953+AL953+AM953+AN953+AO953+AP953)</f>
        <v>11.5</v>
      </c>
      <c r="AR953" s="10">
        <f>IF(AQ953&lt;AQ952,AR952+1,AR952)</f>
        <v>0</v>
      </c>
      <c r="AS953" s="10"/>
      <c r="AT953" s="152"/>
      <c r="AU953" s="82" t="s">
        <v>1757</v>
      </c>
    </row>
    <row r="954" spans="1:48" ht="15" customHeight="1">
      <c r="A954" s="30" t="s">
        <v>268</v>
      </c>
      <c r="B954" s="18" t="s">
        <v>269</v>
      </c>
      <c r="C954" s="18" t="s">
        <v>2401</v>
      </c>
      <c r="D954" s="18" t="s">
        <v>2402</v>
      </c>
      <c r="E954" s="18"/>
      <c r="F954" s="17"/>
      <c r="G954" s="23"/>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7"/>
      <c r="AG954" s="7"/>
      <c r="AH954" s="7"/>
      <c r="AI954" s="7"/>
      <c r="AJ954" s="7"/>
      <c r="AK954" s="7"/>
      <c r="AL954" s="8"/>
      <c r="AM954" s="8"/>
      <c r="AN954" s="7"/>
      <c r="AO954" s="7"/>
      <c r="AP954" s="7"/>
      <c r="AQ954" s="7"/>
      <c r="AR954" s="7"/>
      <c r="AS954" s="7"/>
      <c r="AT954" s="152"/>
      <c r="AU954" s="80" t="s">
        <v>1038</v>
      </c>
    </row>
    <row r="955" spans="1:48" ht="15" customHeight="1">
      <c r="A955" s="30" t="s">
        <v>268</v>
      </c>
      <c r="B955" s="18" t="s">
        <v>269</v>
      </c>
      <c r="C955" s="18" t="s">
        <v>2401</v>
      </c>
      <c r="D955" s="18" t="s">
        <v>2387</v>
      </c>
      <c r="E955" s="18"/>
      <c r="F955" s="17"/>
      <c r="G955" s="23"/>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7"/>
      <c r="AG955" s="7"/>
      <c r="AH955" s="7"/>
      <c r="AI955" s="7"/>
      <c r="AJ955" s="7"/>
      <c r="AK955" s="7"/>
      <c r="AL955" s="8"/>
      <c r="AM955" s="8"/>
      <c r="AN955" s="7"/>
      <c r="AO955" s="7"/>
      <c r="AP955" s="7"/>
      <c r="AQ955" s="7"/>
      <c r="AR955" s="7"/>
      <c r="AS955" s="7"/>
      <c r="AT955" s="152"/>
      <c r="AU955" s="80" t="s">
        <v>1038</v>
      </c>
    </row>
    <row r="956" spans="1:48" ht="15" customHeight="1">
      <c r="A956" s="30" t="s">
        <v>268</v>
      </c>
      <c r="B956" s="18" t="s">
        <v>269</v>
      </c>
      <c r="C956" s="18" t="s">
        <v>2401</v>
      </c>
      <c r="D956" s="18" t="s">
        <v>2346</v>
      </c>
      <c r="E956" s="18"/>
      <c r="F956" s="17"/>
      <c r="G956" s="23"/>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7"/>
      <c r="AG956" s="7"/>
      <c r="AH956" s="7"/>
      <c r="AI956" s="7"/>
      <c r="AJ956" s="7"/>
      <c r="AK956" s="7"/>
      <c r="AL956" s="8"/>
      <c r="AM956" s="8"/>
      <c r="AN956" s="7"/>
      <c r="AO956" s="7"/>
      <c r="AP956" s="7"/>
      <c r="AQ956" s="7"/>
      <c r="AR956" s="7"/>
      <c r="AS956" s="7"/>
      <c r="AT956" s="152"/>
      <c r="AU956" s="80" t="s">
        <v>1038</v>
      </c>
    </row>
    <row r="957" spans="1:48" ht="15" customHeight="1">
      <c r="A957" s="30" t="s">
        <v>268</v>
      </c>
      <c r="B957" s="18" t="s">
        <v>269</v>
      </c>
      <c r="C957" s="18" t="s">
        <v>2401</v>
      </c>
      <c r="D957" s="18" t="s">
        <v>2029</v>
      </c>
      <c r="E957" s="18"/>
      <c r="F957" s="17">
        <v>0.08</v>
      </c>
      <c r="G957" s="23" t="s">
        <v>512</v>
      </c>
      <c r="H957" s="6" t="s">
        <v>512</v>
      </c>
      <c r="I957" s="6" t="s">
        <v>525</v>
      </c>
      <c r="J957" s="6"/>
      <c r="K957" s="6"/>
      <c r="L957" s="6"/>
      <c r="M957" s="6"/>
      <c r="N957" s="6"/>
      <c r="O957" s="6"/>
      <c r="P957" s="6"/>
      <c r="Q957" s="6"/>
      <c r="R957" s="6"/>
      <c r="S957" s="6"/>
      <c r="T957" s="6"/>
      <c r="U957" s="6"/>
      <c r="V957" s="6"/>
      <c r="W957" s="6"/>
      <c r="X957" s="6"/>
      <c r="Y957" s="6"/>
      <c r="Z957" s="6"/>
      <c r="AA957" s="6"/>
      <c r="AB957" s="6"/>
      <c r="AC957" s="6"/>
      <c r="AD957" s="6"/>
      <c r="AE957" s="6"/>
      <c r="AF957" s="7">
        <v>0</v>
      </c>
      <c r="AG957" s="7">
        <f t="shared" ref="AG957:AH957" si="1051">IF(H957="US",1,0)</f>
        <v>0</v>
      </c>
      <c r="AH957" s="7">
        <f t="shared" si="1051"/>
        <v>1</v>
      </c>
      <c r="AI957" s="7">
        <f t="shared" ref="AI957:AI958" si="1052">IF(G957="US",1,0)</f>
        <v>0</v>
      </c>
      <c r="AJ957" s="7" t="str">
        <f t="shared" ref="AJ957:AJ958" si="1053">IF(AF957=0,"0",IF(AF957=0.5,"3","6"))</f>
        <v>0</v>
      </c>
      <c r="AK957" s="7" t="str">
        <f t="shared" ref="AK957:AK958" si="1054">IF(AI957=1,"6","0")</f>
        <v>0</v>
      </c>
      <c r="AL957" s="7" t="str">
        <f t="shared" ref="AL957:AL958" si="1055">IF(AF957=0,"1",IF(AF957=0.5,"3","6"))</f>
        <v>1</v>
      </c>
      <c r="AM957" s="7" t="str">
        <f t="shared" ref="AM957:AM958" si="1056">IF(AH957=1,"7","0")</f>
        <v>7</v>
      </c>
      <c r="AN957" s="7" t="str">
        <f t="shared" ref="AN957:AN958" si="1057">IF(AI957=1,"11","0")</f>
        <v>0</v>
      </c>
      <c r="AO957" s="7" t="str">
        <f t="shared" ref="AO957:AO958" si="1058">IF(AG957=1,"14","0")</f>
        <v>0</v>
      </c>
      <c r="AP957" s="7">
        <f t="shared" ref="AP957:AP958" si="1059">(0.5*F957)*100</f>
        <v>4</v>
      </c>
      <c r="AQ957" s="7">
        <f t="shared" ref="AQ957:AQ958" si="1060">SUM(AJ957+AK957+AL957+AM957+AN957+AO957+AP957)</f>
        <v>12</v>
      </c>
      <c r="AR957" s="10">
        <f t="shared" ref="AR957:AR958" si="1061">IF(AQ957&lt;AQ956,AR956+1,AR956)</f>
        <v>0</v>
      </c>
      <c r="AS957" s="10"/>
      <c r="AT957" s="152"/>
      <c r="AU957" s="80" t="s">
        <v>1038</v>
      </c>
    </row>
    <row r="958" spans="1:48" ht="15" customHeight="1">
      <c r="A958" s="28" t="s">
        <v>74</v>
      </c>
      <c r="B958" s="28" t="s">
        <v>75</v>
      </c>
      <c r="C958" s="28" t="s">
        <v>1426</v>
      </c>
      <c r="D958" s="28"/>
      <c r="E958" s="28"/>
      <c r="F958" s="81">
        <v>0.01</v>
      </c>
      <c r="G958" s="23" t="s">
        <v>613</v>
      </c>
      <c r="H958" s="6" t="s">
        <v>613</v>
      </c>
      <c r="I958" s="6" t="s">
        <v>613</v>
      </c>
      <c r="J958" s="6"/>
      <c r="K958" s="6"/>
      <c r="L958" s="6"/>
      <c r="M958" s="6"/>
      <c r="N958" s="6"/>
      <c r="O958" s="6"/>
      <c r="P958" s="6"/>
      <c r="Q958" s="6"/>
      <c r="R958" s="6"/>
      <c r="S958" s="6"/>
      <c r="T958" s="6"/>
      <c r="U958" s="6"/>
      <c r="V958" s="6"/>
      <c r="W958" s="6"/>
      <c r="X958" s="6"/>
      <c r="Y958" s="6"/>
      <c r="Z958" s="6"/>
      <c r="AA958" s="6"/>
      <c r="AB958" s="6"/>
      <c r="AC958" s="6"/>
      <c r="AD958" s="6"/>
      <c r="AE958" s="6"/>
      <c r="AF958" s="7">
        <v>0</v>
      </c>
      <c r="AG958" s="7">
        <f t="shared" ref="AG958:AH958" si="1062">IF(H958="US",1,0)</f>
        <v>0</v>
      </c>
      <c r="AH958" s="7">
        <f t="shared" si="1062"/>
        <v>0</v>
      </c>
      <c r="AI958" s="7">
        <f t="shared" si="1052"/>
        <v>0</v>
      </c>
      <c r="AJ958" s="7" t="str">
        <f t="shared" si="1053"/>
        <v>0</v>
      </c>
      <c r="AK958" s="7" t="str">
        <f t="shared" si="1054"/>
        <v>0</v>
      </c>
      <c r="AL958" s="7" t="str">
        <f t="shared" si="1055"/>
        <v>1</v>
      </c>
      <c r="AM958" s="7" t="str">
        <f t="shared" si="1056"/>
        <v>0</v>
      </c>
      <c r="AN958" s="7" t="str">
        <f t="shared" si="1057"/>
        <v>0</v>
      </c>
      <c r="AO958" s="7" t="str">
        <f t="shared" si="1058"/>
        <v>0</v>
      </c>
      <c r="AP958" s="7">
        <f t="shared" si="1059"/>
        <v>0.5</v>
      </c>
      <c r="AQ958" s="7">
        <f t="shared" si="1060"/>
        <v>1.5</v>
      </c>
      <c r="AR958" s="10">
        <f t="shared" si="1061"/>
        <v>1</v>
      </c>
      <c r="AS958" s="10"/>
      <c r="AT958" s="152"/>
      <c r="AU958" s="82" t="s">
        <v>1757</v>
      </c>
      <c r="AV958" s="26" t="s">
        <v>2403</v>
      </c>
    </row>
    <row r="959" spans="1:48" ht="15" customHeight="1">
      <c r="A959" s="18" t="s">
        <v>74</v>
      </c>
      <c r="B959" s="18" t="s">
        <v>75</v>
      </c>
      <c r="C959" s="18" t="s">
        <v>287</v>
      </c>
      <c r="D959" s="18" t="s">
        <v>2404</v>
      </c>
      <c r="E959" s="18"/>
      <c r="F959" s="17">
        <v>0.03</v>
      </c>
      <c r="G959" s="23" t="s">
        <v>444</v>
      </c>
      <c r="H959" s="6" t="s">
        <v>444</v>
      </c>
      <c r="I959" s="6" t="s">
        <v>613</v>
      </c>
      <c r="J959" s="6">
        <v>64</v>
      </c>
      <c r="K959" s="6"/>
      <c r="L959" s="6"/>
      <c r="M959" s="6"/>
      <c r="N959" s="6"/>
      <c r="O959" s="6"/>
      <c r="P959" s="6"/>
      <c r="Q959" s="6"/>
      <c r="R959" s="6"/>
      <c r="S959" s="6"/>
      <c r="T959" s="6"/>
      <c r="U959" s="6"/>
      <c r="V959" s="6"/>
      <c r="W959" s="6">
        <v>33</v>
      </c>
      <c r="X959" s="6"/>
      <c r="Y959" s="6"/>
      <c r="Z959" s="6"/>
      <c r="AA959" s="6"/>
      <c r="AB959" s="6"/>
      <c r="AC959" s="6"/>
      <c r="AD959" s="6"/>
      <c r="AE959" s="6"/>
      <c r="AF959" s="7"/>
      <c r="AG959" s="7"/>
      <c r="AH959" s="7"/>
      <c r="AI959" s="7"/>
      <c r="AJ959" s="7"/>
      <c r="AK959" s="7"/>
      <c r="AL959" s="8"/>
      <c r="AM959" s="8"/>
      <c r="AN959" s="7"/>
      <c r="AO959" s="7"/>
      <c r="AP959" s="7"/>
      <c r="AQ959" s="7"/>
      <c r="AR959" s="7"/>
      <c r="AS959" s="7"/>
      <c r="AT959" s="152"/>
      <c r="AU959" s="80" t="s">
        <v>1038</v>
      </c>
    </row>
    <row r="960" spans="1:48" ht="15" customHeight="1">
      <c r="A960" s="18" t="s">
        <v>74</v>
      </c>
      <c r="B960" s="18" t="s">
        <v>75</v>
      </c>
      <c r="C960" s="18" t="s">
        <v>287</v>
      </c>
      <c r="D960" s="18" t="s">
        <v>2405</v>
      </c>
      <c r="E960" s="18"/>
      <c r="F960" s="17">
        <v>0.03</v>
      </c>
      <c r="G960" s="23" t="s">
        <v>444</v>
      </c>
      <c r="H960" s="6" t="s">
        <v>444</v>
      </c>
      <c r="I960" s="6" t="s">
        <v>444</v>
      </c>
      <c r="J960" s="6">
        <v>64</v>
      </c>
      <c r="K960" s="6"/>
      <c r="L960" s="6"/>
      <c r="M960" s="6"/>
      <c r="N960" s="6"/>
      <c r="O960" s="6"/>
      <c r="P960" s="6"/>
      <c r="Q960" s="6"/>
      <c r="R960" s="6"/>
      <c r="S960" s="6"/>
      <c r="T960" s="6"/>
      <c r="U960" s="6"/>
      <c r="V960" s="6"/>
      <c r="W960" s="6">
        <v>33</v>
      </c>
      <c r="X960" s="6"/>
      <c r="Y960" s="6"/>
      <c r="Z960" s="6"/>
      <c r="AA960" s="6"/>
      <c r="AB960" s="6"/>
      <c r="AC960" s="6"/>
      <c r="AD960" s="6"/>
      <c r="AE960" s="6"/>
      <c r="AF960" s="7"/>
      <c r="AG960" s="7"/>
      <c r="AH960" s="7"/>
      <c r="AI960" s="7"/>
      <c r="AJ960" s="7"/>
      <c r="AK960" s="7"/>
      <c r="AL960" s="8"/>
      <c r="AM960" s="8"/>
      <c r="AN960" s="7"/>
      <c r="AO960" s="7"/>
      <c r="AP960" s="7"/>
      <c r="AQ960" s="7"/>
      <c r="AR960" s="7"/>
      <c r="AS960" s="7"/>
      <c r="AT960" s="152"/>
      <c r="AU960" s="80" t="s">
        <v>1038</v>
      </c>
    </row>
    <row r="961" spans="1:53" ht="15" customHeight="1">
      <c r="A961" s="18" t="s">
        <v>74</v>
      </c>
      <c r="B961" s="18" t="s">
        <v>75</v>
      </c>
      <c r="C961" s="18" t="s">
        <v>287</v>
      </c>
      <c r="D961" s="18" t="s">
        <v>2406</v>
      </c>
      <c r="E961" s="18"/>
      <c r="F961" s="17">
        <v>0.03</v>
      </c>
      <c r="G961" s="23" t="s">
        <v>444</v>
      </c>
      <c r="H961" s="6" t="s">
        <v>444</v>
      </c>
      <c r="I961" s="6" t="s">
        <v>444</v>
      </c>
      <c r="J961" s="6">
        <v>64</v>
      </c>
      <c r="K961" s="6"/>
      <c r="L961" s="6"/>
      <c r="M961" s="6"/>
      <c r="N961" s="6"/>
      <c r="O961" s="6"/>
      <c r="P961" s="6"/>
      <c r="Q961" s="6"/>
      <c r="R961" s="6"/>
      <c r="S961" s="6"/>
      <c r="T961" s="6"/>
      <c r="U961" s="6"/>
      <c r="V961" s="6"/>
      <c r="W961" s="6">
        <v>33</v>
      </c>
      <c r="X961" s="6"/>
      <c r="Y961" s="6"/>
      <c r="Z961" s="6"/>
      <c r="AA961" s="6"/>
      <c r="AB961" s="6"/>
      <c r="AC961" s="6"/>
      <c r="AD961" s="6"/>
      <c r="AE961" s="6"/>
      <c r="AF961" s="7"/>
      <c r="AG961" s="7"/>
      <c r="AH961" s="7"/>
      <c r="AI961" s="7"/>
      <c r="AJ961" s="7"/>
      <c r="AK961" s="7"/>
      <c r="AL961" s="8"/>
      <c r="AM961" s="8"/>
      <c r="AN961" s="7"/>
      <c r="AO961" s="7"/>
      <c r="AP961" s="7"/>
      <c r="AQ961" s="7"/>
      <c r="AR961" s="7"/>
      <c r="AS961" s="7"/>
      <c r="AT961" s="152"/>
      <c r="AU961" s="80" t="s">
        <v>1038</v>
      </c>
    </row>
    <row r="962" spans="1:53" ht="15" customHeight="1">
      <c r="A962" s="18" t="s">
        <v>74</v>
      </c>
      <c r="B962" s="18" t="s">
        <v>75</v>
      </c>
      <c r="C962" s="18" t="s">
        <v>287</v>
      </c>
      <c r="D962" s="18" t="s">
        <v>2258</v>
      </c>
      <c r="E962" s="18"/>
      <c r="F962" s="17">
        <v>0.03</v>
      </c>
      <c r="G962" s="23" t="s">
        <v>444</v>
      </c>
      <c r="H962" s="6" t="s">
        <v>444</v>
      </c>
      <c r="I962" s="6" t="s">
        <v>444</v>
      </c>
      <c r="J962" s="6">
        <v>64</v>
      </c>
      <c r="K962" s="6"/>
      <c r="L962" s="6"/>
      <c r="M962" s="6"/>
      <c r="N962" s="6"/>
      <c r="O962" s="6"/>
      <c r="P962" s="6"/>
      <c r="Q962" s="6"/>
      <c r="R962" s="6"/>
      <c r="S962" s="6"/>
      <c r="T962" s="6"/>
      <c r="U962" s="6"/>
      <c r="V962" s="6"/>
      <c r="W962" s="6">
        <v>33</v>
      </c>
      <c r="X962" s="6"/>
      <c r="Y962" s="6"/>
      <c r="Z962" s="6"/>
      <c r="AA962" s="6"/>
      <c r="AB962" s="6"/>
      <c r="AC962" s="6"/>
      <c r="AD962" s="6"/>
      <c r="AE962" s="6"/>
      <c r="AF962" s="7"/>
      <c r="AG962" s="7"/>
      <c r="AH962" s="7"/>
      <c r="AI962" s="7"/>
      <c r="AJ962" s="7"/>
      <c r="AK962" s="7"/>
      <c r="AL962" s="8"/>
      <c r="AM962" s="8"/>
      <c r="AN962" s="7"/>
      <c r="AO962" s="7"/>
      <c r="AP962" s="7"/>
      <c r="AQ962" s="7"/>
      <c r="AR962" s="7"/>
      <c r="AS962" s="7"/>
      <c r="AT962" s="152"/>
      <c r="AU962" s="80" t="s">
        <v>1038</v>
      </c>
    </row>
    <row r="963" spans="1:53" ht="15" customHeight="1">
      <c r="A963" s="18" t="s">
        <v>74</v>
      </c>
      <c r="B963" s="18" t="s">
        <v>75</v>
      </c>
      <c r="C963" s="18" t="s">
        <v>287</v>
      </c>
      <c r="D963" s="18" t="s">
        <v>1887</v>
      </c>
      <c r="E963" s="18"/>
      <c r="F963" s="17">
        <v>0.03</v>
      </c>
      <c r="G963" s="23" t="s">
        <v>444</v>
      </c>
      <c r="H963" s="6" t="s">
        <v>444</v>
      </c>
      <c r="I963" s="6" t="s">
        <v>444</v>
      </c>
      <c r="J963" s="6">
        <v>64</v>
      </c>
      <c r="K963" s="6"/>
      <c r="L963" s="6"/>
      <c r="M963" s="6"/>
      <c r="N963" s="6"/>
      <c r="O963" s="6"/>
      <c r="P963" s="6"/>
      <c r="Q963" s="6"/>
      <c r="R963" s="6"/>
      <c r="S963" s="6"/>
      <c r="T963" s="6"/>
      <c r="U963" s="6"/>
      <c r="V963" s="6"/>
      <c r="W963" s="6">
        <v>33</v>
      </c>
      <c r="X963" s="6"/>
      <c r="Y963" s="6"/>
      <c r="Z963" s="6"/>
      <c r="AA963" s="6"/>
      <c r="AB963" s="6"/>
      <c r="AC963" s="6"/>
      <c r="AD963" s="6"/>
      <c r="AE963" s="6"/>
      <c r="AF963" s="7"/>
      <c r="AG963" s="7"/>
      <c r="AH963" s="7"/>
      <c r="AI963" s="7"/>
      <c r="AJ963" s="7"/>
      <c r="AK963" s="7"/>
      <c r="AL963" s="8"/>
      <c r="AM963" s="8"/>
      <c r="AN963" s="7"/>
      <c r="AO963" s="7"/>
      <c r="AP963" s="7"/>
      <c r="AQ963" s="7"/>
      <c r="AR963" s="7"/>
      <c r="AS963" s="7"/>
      <c r="AT963" s="152"/>
      <c r="AU963" s="80" t="s">
        <v>1038</v>
      </c>
    </row>
    <row r="964" spans="1:53" ht="15" customHeight="1">
      <c r="A964" s="18" t="s">
        <v>74</v>
      </c>
      <c r="B964" s="18" t="s">
        <v>75</v>
      </c>
      <c r="C964" s="18" t="s">
        <v>287</v>
      </c>
      <c r="D964" s="18" t="s">
        <v>2407</v>
      </c>
      <c r="E964" s="18"/>
      <c r="F964" s="17">
        <v>0.03</v>
      </c>
      <c r="G964" s="23" t="s">
        <v>444</v>
      </c>
      <c r="H964" s="6" t="s">
        <v>444</v>
      </c>
      <c r="I964" s="6" t="s">
        <v>613</v>
      </c>
      <c r="J964" s="6">
        <v>64</v>
      </c>
      <c r="K964" s="6"/>
      <c r="L964" s="6"/>
      <c r="M964" s="6"/>
      <c r="N964" s="6"/>
      <c r="O964" s="6"/>
      <c r="P964" s="6"/>
      <c r="Q964" s="6"/>
      <c r="R964" s="6"/>
      <c r="S964" s="6"/>
      <c r="T964" s="6"/>
      <c r="U964" s="6"/>
      <c r="V964" s="6"/>
      <c r="W964" s="6">
        <v>33</v>
      </c>
      <c r="X964" s="6"/>
      <c r="Y964" s="6"/>
      <c r="Z964" s="6"/>
      <c r="AA964" s="6"/>
      <c r="AB964" s="6"/>
      <c r="AC964" s="6"/>
      <c r="AD964" s="6"/>
      <c r="AE964" s="6"/>
      <c r="AF964" s="7"/>
      <c r="AG964" s="7"/>
      <c r="AH964" s="7"/>
      <c r="AI964" s="7"/>
      <c r="AJ964" s="7"/>
      <c r="AK964" s="7"/>
      <c r="AL964" s="8"/>
      <c r="AM964" s="8"/>
      <c r="AN964" s="7"/>
      <c r="AO964" s="7"/>
      <c r="AP964" s="7"/>
      <c r="AQ964" s="7"/>
      <c r="AR964" s="7"/>
      <c r="AS964" s="7"/>
      <c r="AT964" s="152"/>
      <c r="AU964" s="80" t="s">
        <v>1038</v>
      </c>
    </row>
    <row r="965" spans="1:53" ht="15" customHeight="1">
      <c r="A965" s="6" t="s">
        <v>74</v>
      </c>
      <c r="B965" s="6" t="s">
        <v>75</v>
      </c>
      <c r="C965" s="6" t="s">
        <v>1430</v>
      </c>
      <c r="D965" s="6" t="s">
        <v>2161</v>
      </c>
      <c r="E965" s="6"/>
      <c r="F965" s="9">
        <v>0.01</v>
      </c>
      <c r="G965" s="23" t="s">
        <v>613</v>
      </c>
      <c r="H965" s="6" t="s">
        <v>613</v>
      </c>
      <c r="I965" s="6" t="s">
        <v>613</v>
      </c>
      <c r="J965" s="6"/>
      <c r="K965" s="6"/>
      <c r="L965" s="6"/>
      <c r="M965" s="6"/>
      <c r="N965" s="6"/>
      <c r="O965" s="6"/>
      <c r="P965" s="6"/>
      <c r="Q965" s="6"/>
      <c r="R965" s="6"/>
      <c r="S965" s="6"/>
      <c r="T965" s="6"/>
      <c r="U965" s="6"/>
      <c r="V965" s="6"/>
      <c r="W965" s="6"/>
      <c r="X965" s="6"/>
      <c r="Y965" s="6"/>
      <c r="Z965" s="6"/>
      <c r="AA965" s="6"/>
      <c r="AB965" s="6"/>
      <c r="AC965" s="6"/>
      <c r="AD965" s="6"/>
      <c r="AE965" s="6"/>
      <c r="AF965" s="7">
        <v>0</v>
      </c>
      <c r="AG965" s="7">
        <f t="shared" ref="AG965:AH965" si="1063">IF(H965="US",1,0)</f>
        <v>0</v>
      </c>
      <c r="AH965" s="7">
        <f t="shared" si="1063"/>
        <v>0</v>
      </c>
      <c r="AI965" s="7">
        <f>IF(G965="US",1,0)</f>
        <v>0</v>
      </c>
      <c r="AJ965" s="7" t="str">
        <f>IF(AF965=0,"0",IF(AF965=0.5,"3","6"))</f>
        <v>0</v>
      </c>
      <c r="AK965" s="7" t="str">
        <f>IF(AI965=1,"6","0")</f>
        <v>0</v>
      </c>
      <c r="AL965" s="7" t="str">
        <f>IF(AF965=0,"1",IF(AF965=0.5,"3","6"))</f>
        <v>1</v>
      </c>
      <c r="AM965" s="7" t="str">
        <f>IF(AH965=1,"7","0")</f>
        <v>0</v>
      </c>
      <c r="AN965" s="7" t="str">
        <f>IF(AI965=1,"11","0")</f>
        <v>0</v>
      </c>
      <c r="AO965" s="7" t="str">
        <f>IF(AG965=1,"14","0")</f>
        <v>0</v>
      </c>
      <c r="AP965" s="7">
        <f>(0.5*F965)*100</f>
        <v>0.5</v>
      </c>
      <c r="AQ965" s="7">
        <f>SUM(AJ965+AK965+AL965+AM965+AN965+AO965+AP965)</f>
        <v>1.5</v>
      </c>
      <c r="AR965" s="10">
        <f>IF(AQ965&lt;AQ959,AR959+1,AR959)</f>
        <v>0</v>
      </c>
      <c r="AS965" s="10"/>
      <c r="AT965" s="152"/>
      <c r="AU965" t="s">
        <v>1813</v>
      </c>
    </row>
    <row r="966" spans="1:53" ht="15" customHeight="1">
      <c r="A966" s="6" t="s">
        <v>74</v>
      </c>
      <c r="B966" s="6" t="s">
        <v>75</v>
      </c>
      <c r="C966" s="6" t="s">
        <v>1431</v>
      </c>
      <c r="D966" s="6" t="s">
        <v>2405</v>
      </c>
      <c r="E966" s="6"/>
      <c r="F966" s="9">
        <v>0</v>
      </c>
      <c r="G966" s="23" t="s">
        <v>613</v>
      </c>
      <c r="H966" s="6" t="s">
        <v>613</v>
      </c>
      <c r="I966" s="6" t="s">
        <v>613</v>
      </c>
      <c r="J966" s="6"/>
      <c r="K966" s="6"/>
      <c r="L966" s="6"/>
      <c r="M966" s="6"/>
      <c r="N966" s="6"/>
      <c r="O966" s="6"/>
      <c r="P966" s="6"/>
      <c r="Q966" s="6"/>
      <c r="R966" s="6"/>
      <c r="S966" s="6"/>
      <c r="T966" s="6"/>
      <c r="U966" s="6"/>
      <c r="V966" s="6"/>
      <c r="W966" s="6">
        <v>80</v>
      </c>
      <c r="X966" s="6"/>
      <c r="Y966" s="6"/>
      <c r="Z966" s="6"/>
      <c r="AA966" s="6"/>
      <c r="AB966" s="6"/>
      <c r="AC966" s="6"/>
      <c r="AD966" s="6"/>
      <c r="AE966" s="6"/>
      <c r="AF966" s="7"/>
      <c r="AG966" s="7"/>
      <c r="AH966" s="7"/>
      <c r="AI966" s="7"/>
      <c r="AJ966" s="7"/>
      <c r="AK966" s="7"/>
      <c r="AL966" s="7"/>
      <c r="AM966" s="7"/>
      <c r="AN966" s="7"/>
      <c r="AO966" s="7"/>
      <c r="AP966" s="7"/>
      <c r="AQ966" s="7"/>
      <c r="AR966" s="10"/>
      <c r="AS966" s="10"/>
      <c r="AT966" s="152"/>
      <c r="AU966" t="s">
        <v>1026</v>
      </c>
    </row>
    <row r="967" spans="1:53" ht="15" customHeight="1">
      <c r="A967" s="6" t="s">
        <v>74</v>
      </c>
      <c r="B967" s="6" t="s">
        <v>75</v>
      </c>
      <c r="C967" s="6" t="s">
        <v>328</v>
      </c>
      <c r="D967" s="6" t="s">
        <v>1879</v>
      </c>
      <c r="E967" s="6"/>
      <c r="F967" s="9">
        <v>0.01</v>
      </c>
      <c r="G967" s="23" t="s">
        <v>613</v>
      </c>
      <c r="H967" s="6" t="s">
        <v>613</v>
      </c>
      <c r="I967" s="6" t="s">
        <v>613</v>
      </c>
      <c r="J967" s="6"/>
      <c r="K967" s="6"/>
      <c r="L967" s="6"/>
      <c r="M967" s="6"/>
      <c r="N967" s="6"/>
      <c r="O967" s="6"/>
      <c r="P967" s="6"/>
      <c r="Q967" s="6"/>
      <c r="R967" s="6"/>
      <c r="S967" s="6"/>
      <c r="T967" s="6"/>
      <c r="U967" s="6"/>
      <c r="V967" s="6"/>
      <c r="W967" s="6"/>
      <c r="X967" s="6"/>
      <c r="Y967" s="6"/>
      <c r="Z967" s="6"/>
      <c r="AA967" s="6"/>
      <c r="AB967" s="6"/>
      <c r="AC967" s="6"/>
      <c r="AD967" s="6"/>
      <c r="AE967" s="6"/>
      <c r="AF967" s="7">
        <v>0</v>
      </c>
      <c r="AG967" s="7">
        <f t="shared" ref="AG967:AH967" si="1064">IF(H967="US",1,0)</f>
        <v>0</v>
      </c>
      <c r="AH967" s="7">
        <f t="shared" si="1064"/>
        <v>0</v>
      </c>
      <c r="AI967" s="7">
        <f>IF(G967="US",1,0)</f>
        <v>0</v>
      </c>
      <c r="AJ967" s="7" t="str">
        <f>IF(AF967=0,"0",IF(AF967=0.5,"3","6"))</f>
        <v>0</v>
      </c>
      <c r="AK967" s="7" t="str">
        <f>IF(AI967=1,"6","0")</f>
        <v>0</v>
      </c>
      <c r="AL967" s="7" t="str">
        <f>IF(AF967=0,"1",IF(AF967=0.5,"3","6"))</f>
        <v>1</v>
      </c>
      <c r="AM967" s="7" t="str">
        <f>IF(AH967=1,"7","0")</f>
        <v>0</v>
      </c>
      <c r="AN967" s="7" t="str">
        <f>IF(AI967=1,"11","0")</f>
        <v>0</v>
      </c>
      <c r="AO967" s="7" t="str">
        <f>IF(AG967=1,"14","0")</f>
        <v>0</v>
      </c>
      <c r="AP967" s="7">
        <f>(0.5*F967)*100</f>
        <v>0.5</v>
      </c>
      <c r="AQ967" s="7">
        <f>SUM(AJ967+AK967+AL967+AM967+AN967+AO967+AP967)</f>
        <v>1.5</v>
      </c>
      <c r="AR967" s="10">
        <f>IF(AQ967&lt;AQ965,AR965+1,AR965)</f>
        <v>0</v>
      </c>
      <c r="AS967" s="10"/>
      <c r="AT967" s="152"/>
      <c r="AU967" t="s">
        <v>1813</v>
      </c>
      <c r="AV967" s="21"/>
      <c r="AW967" s="21"/>
      <c r="AX967" s="21"/>
      <c r="AY967" s="21"/>
      <c r="AZ967" s="21"/>
      <c r="BA967" s="21"/>
    </row>
    <row r="968" spans="1:53" ht="15" customHeight="1">
      <c r="A968" s="18" t="s">
        <v>74</v>
      </c>
      <c r="B968" s="18" t="s">
        <v>75</v>
      </c>
      <c r="C968" s="18" t="s">
        <v>328</v>
      </c>
      <c r="D968" s="18" t="s">
        <v>2405</v>
      </c>
      <c r="E968" s="18"/>
      <c r="F968" s="17"/>
      <c r="G968" s="23"/>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7"/>
      <c r="AG968" s="7"/>
      <c r="AH968" s="7"/>
      <c r="AI968" s="7"/>
      <c r="AJ968" s="7"/>
      <c r="AK968" s="7"/>
      <c r="AL968" s="7"/>
      <c r="AM968" s="7"/>
      <c r="AN968" s="7"/>
      <c r="AO968" s="7"/>
      <c r="AP968" s="7"/>
      <c r="AQ968" s="7"/>
      <c r="AR968" s="10"/>
      <c r="AS968" s="10"/>
      <c r="AT968" s="152"/>
      <c r="AU968" s="80" t="s">
        <v>1038</v>
      </c>
    </row>
    <row r="969" spans="1:53" ht="15" customHeight="1">
      <c r="A969" s="18" t="s">
        <v>74</v>
      </c>
      <c r="B969" s="18" t="s">
        <v>75</v>
      </c>
      <c r="C969" s="18" t="s">
        <v>328</v>
      </c>
      <c r="D969" s="18" t="s">
        <v>1871</v>
      </c>
      <c r="E969" s="18"/>
      <c r="F969" s="17"/>
      <c r="G969" s="23"/>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7"/>
      <c r="AG969" s="7"/>
      <c r="AH969" s="7"/>
      <c r="AI969" s="7"/>
      <c r="AJ969" s="7"/>
      <c r="AK969" s="7"/>
      <c r="AL969" s="7"/>
      <c r="AM969" s="7"/>
      <c r="AN969" s="7"/>
      <c r="AO969" s="7"/>
      <c r="AP969" s="7"/>
      <c r="AQ969" s="7"/>
      <c r="AR969" s="10"/>
      <c r="AS969" s="10"/>
      <c r="AT969" s="152"/>
      <c r="AU969" s="80" t="s">
        <v>1038</v>
      </c>
    </row>
    <row r="970" spans="1:53" ht="15" customHeight="1">
      <c r="A970" s="18" t="s">
        <v>74</v>
      </c>
      <c r="B970" s="18" t="s">
        <v>75</v>
      </c>
      <c r="C970" s="18" t="s">
        <v>328</v>
      </c>
      <c r="D970" s="18" t="s">
        <v>2408</v>
      </c>
      <c r="E970" s="18"/>
      <c r="F970" s="17"/>
      <c r="G970" s="23"/>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7"/>
      <c r="AG970" s="7"/>
      <c r="AH970" s="7"/>
      <c r="AI970" s="7"/>
      <c r="AJ970" s="7"/>
      <c r="AK970" s="7"/>
      <c r="AL970" s="7"/>
      <c r="AM970" s="7"/>
      <c r="AN970" s="7"/>
      <c r="AO970" s="7"/>
      <c r="AP970" s="7"/>
      <c r="AQ970" s="7"/>
      <c r="AR970" s="10"/>
      <c r="AS970" s="10"/>
      <c r="AT970" s="152"/>
      <c r="AU970" s="80" t="s">
        <v>1038</v>
      </c>
    </row>
    <row r="971" spans="1:53" ht="15" customHeight="1">
      <c r="A971" s="18" t="s">
        <v>74</v>
      </c>
      <c r="B971" s="18" t="s">
        <v>75</v>
      </c>
      <c r="C971" s="18" t="s">
        <v>328</v>
      </c>
      <c r="D971" s="18" t="s">
        <v>2409</v>
      </c>
      <c r="E971" s="18"/>
      <c r="F971" s="17"/>
      <c r="G971" s="23"/>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7"/>
      <c r="AG971" s="7"/>
      <c r="AH971" s="7"/>
      <c r="AI971" s="7"/>
      <c r="AJ971" s="7"/>
      <c r="AK971" s="7"/>
      <c r="AL971" s="7"/>
      <c r="AM971" s="7"/>
      <c r="AN971" s="7"/>
      <c r="AO971" s="7"/>
      <c r="AP971" s="7"/>
      <c r="AQ971" s="7"/>
      <c r="AR971" s="10"/>
      <c r="AS971" s="10"/>
      <c r="AT971" s="152"/>
      <c r="AU971" s="80" t="s">
        <v>1038</v>
      </c>
    </row>
    <row r="972" spans="1:53" ht="15" customHeight="1">
      <c r="A972" s="6" t="s">
        <v>74</v>
      </c>
      <c r="B972" s="6" t="s">
        <v>75</v>
      </c>
      <c r="C972" s="6" t="s">
        <v>2410</v>
      </c>
      <c r="D972" s="6" t="s">
        <v>2405</v>
      </c>
      <c r="E972" s="6"/>
      <c r="F972" s="9">
        <v>0.01</v>
      </c>
      <c r="G972" s="23" t="s">
        <v>613</v>
      </c>
      <c r="H972" s="6" t="s">
        <v>613</v>
      </c>
      <c r="I972" s="6" t="s">
        <v>613</v>
      </c>
      <c r="J972" s="6"/>
      <c r="K972" s="6"/>
      <c r="L972" s="6"/>
      <c r="M972" s="6"/>
      <c r="N972" s="6"/>
      <c r="O972" s="6"/>
      <c r="P972" s="6"/>
      <c r="Q972" s="6"/>
      <c r="R972" s="6"/>
      <c r="S972" s="6"/>
      <c r="T972" s="6"/>
      <c r="U972" s="6"/>
      <c r="V972" s="6"/>
      <c r="W972" s="6"/>
      <c r="X972" s="6"/>
      <c r="Y972" s="6"/>
      <c r="Z972" s="6"/>
      <c r="AA972" s="6"/>
      <c r="AB972" s="6"/>
      <c r="AC972" s="6"/>
      <c r="AD972" s="6"/>
      <c r="AE972" s="6"/>
      <c r="AF972" s="7">
        <v>0</v>
      </c>
      <c r="AG972" s="7">
        <f t="shared" ref="AG972:AH972" si="1065">IF(H972="US",1,0)</f>
        <v>0</v>
      </c>
      <c r="AH972" s="7">
        <f t="shared" si="1065"/>
        <v>0</v>
      </c>
      <c r="AI972" s="7">
        <f>IF(G972="US",1,0)</f>
        <v>0</v>
      </c>
      <c r="AJ972" s="7" t="str">
        <f>IF(AF972=0,"0",IF(AF972=0.5,"3","6"))</f>
        <v>0</v>
      </c>
      <c r="AK972" s="7" t="str">
        <f>IF(AI972=1,"6","0")</f>
        <v>0</v>
      </c>
      <c r="AL972" s="7" t="str">
        <f>IF(AF972=0,"1",IF(AF972=0.5,"3","6"))</f>
        <v>1</v>
      </c>
      <c r="AM972" s="7" t="str">
        <f>IF(AH972=1,"7","0")</f>
        <v>0</v>
      </c>
      <c r="AN972" s="7" t="str">
        <f>IF(AI972=1,"11","0")</f>
        <v>0</v>
      </c>
      <c r="AO972" s="7" t="str">
        <f>IF(AG972=1,"14","0")</f>
        <v>0</v>
      </c>
      <c r="AP972" s="7">
        <f>(0.5*F972)*100</f>
        <v>0.5</v>
      </c>
      <c r="AQ972" s="7">
        <f>SUM(AJ972+AK972+AL972+AM972+AN972+AO972+AP972)</f>
        <v>1.5</v>
      </c>
      <c r="AR972" s="10">
        <f>IF(AQ972&lt;AQ967,AR967+1,AR967)</f>
        <v>0</v>
      </c>
      <c r="AS972" s="10"/>
      <c r="AT972" s="152"/>
      <c r="AU972" t="s">
        <v>1813</v>
      </c>
    </row>
    <row r="973" spans="1:53" ht="15" customHeight="1">
      <c r="A973" s="18" t="s">
        <v>74</v>
      </c>
      <c r="B973" s="18" t="s">
        <v>75</v>
      </c>
      <c r="C973" s="18" t="s">
        <v>2410</v>
      </c>
      <c r="D973" s="18" t="s">
        <v>2258</v>
      </c>
      <c r="E973" s="18"/>
      <c r="F973" s="17"/>
      <c r="G973" s="23"/>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7"/>
      <c r="AG973" s="7"/>
      <c r="AH973" s="7"/>
      <c r="AI973" s="7"/>
      <c r="AJ973" s="7"/>
      <c r="AK973" s="7"/>
      <c r="AL973" s="7"/>
      <c r="AM973" s="7"/>
      <c r="AN973" s="7"/>
      <c r="AO973" s="7"/>
      <c r="AP973" s="7"/>
      <c r="AQ973" s="7"/>
      <c r="AR973" s="10"/>
      <c r="AS973" s="10"/>
      <c r="AT973" s="152"/>
      <c r="AU973" s="80" t="s">
        <v>1038</v>
      </c>
    </row>
    <row r="974" spans="1:53" ht="15" customHeight="1">
      <c r="A974" s="18" t="s">
        <v>74</v>
      </c>
      <c r="B974" s="18" t="s">
        <v>75</v>
      </c>
      <c r="C974" s="18" t="s">
        <v>2410</v>
      </c>
      <c r="D974" s="18" t="s">
        <v>2409</v>
      </c>
      <c r="E974" s="18"/>
      <c r="F974" s="17"/>
      <c r="G974" s="23"/>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7"/>
      <c r="AG974" s="7"/>
      <c r="AH974" s="7"/>
      <c r="AI974" s="7"/>
      <c r="AJ974" s="7"/>
      <c r="AK974" s="7"/>
      <c r="AL974" s="7"/>
      <c r="AM974" s="7"/>
      <c r="AN974" s="7"/>
      <c r="AO974" s="7"/>
      <c r="AP974" s="7"/>
      <c r="AQ974" s="7"/>
      <c r="AR974" s="10"/>
      <c r="AS974" s="10"/>
      <c r="AT974" s="152"/>
      <c r="AU974" s="80" t="s">
        <v>1038</v>
      </c>
    </row>
    <row r="975" spans="1:53" ht="15" customHeight="1">
      <c r="A975" s="18" t="s">
        <v>74</v>
      </c>
      <c r="B975" s="18" t="s">
        <v>75</v>
      </c>
      <c r="C975" s="18" t="s">
        <v>1427</v>
      </c>
      <c r="D975" s="18" t="s">
        <v>2411</v>
      </c>
      <c r="E975" s="18"/>
      <c r="F975" s="17"/>
      <c r="G975" s="23"/>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7"/>
      <c r="AG975" s="7"/>
      <c r="AH975" s="7"/>
      <c r="AI975" s="7"/>
      <c r="AJ975" s="7"/>
      <c r="AK975" s="7"/>
      <c r="AL975" s="8"/>
      <c r="AM975" s="8"/>
      <c r="AN975" s="7"/>
      <c r="AO975" s="7"/>
      <c r="AP975" s="7"/>
      <c r="AQ975" s="7"/>
      <c r="AR975" s="7"/>
      <c r="AS975" s="7"/>
      <c r="AT975" s="152"/>
      <c r="AU975" s="80" t="s">
        <v>1038</v>
      </c>
    </row>
    <row r="976" spans="1:53" ht="15" customHeight="1">
      <c r="A976" s="84" t="s">
        <v>74</v>
      </c>
      <c r="B976" s="84" t="s">
        <v>75</v>
      </c>
      <c r="C976" s="84" t="s">
        <v>1427</v>
      </c>
      <c r="D976" s="84" t="s">
        <v>2258</v>
      </c>
      <c r="E976" s="84"/>
      <c r="F976" s="85">
        <v>0.45</v>
      </c>
      <c r="G976" s="86" t="s">
        <v>525</v>
      </c>
      <c r="H976" s="14" t="s">
        <v>444</v>
      </c>
      <c r="I976" s="14" t="s">
        <v>613</v>
      </c>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5">
        <v>0</v>
      </c>
      <c r="AG976" s="15">
        <f t="shared" ref="AG976:AH976" si="1066">IF(H976="US",1,0)</f>
        <v>0</v>
      </c>
      <c r="AH976" s="15">
        <f t="shared" si="1066"/>
        <v>0</v>
      </c>
      <c r="AI976" s="15">
        <f>IF(G976="US",1,0)</f>
        <v>1</v>
      </c>
      <c r="AJ976" s="15" t="str">
        <f>IF(AF976=0,"0",IF(AF976=0.5,"3","6"))</f>
        <v>0</v>
      </c>
      <c r="AK976" s="15" t="str">
        <f>IF(AI976=1,"6","0")</f>
        <v>6</v>
      </c>
      <c r="AL976" s="15" t="str">
        <f>IF(AF976=0,"1",IF(AF976=0.5,"3","6"))</f>
        <v>1</v>
      </c>
      <c r="AM976" s="15" t="str">
        <f>IF(AH976=1,"7","0")</f>
        <v>0</v>
      </c>
      <c r="AN976" s="15" t="str">
        <f>IF(AI976=1,"11","0")</f>
        <v>11</v>
      </c>
      <c r="AO976" s="15" t="str">
        <f>IF(AG976=1,"14","0")</f>
        <v>0</v>
      </c>
      <c r="AP976" s="15">
        <f>(0.5*F976)*100</f>
        <v>22.5</v>
      </c>
      <c r="AQ976" s="15">
        <f>SUM(AJ976+AK976+AL976+AM976+AN976+AO976+AP976)</f>
        <v>40.5</v>
      </c>
      <c r="AR976" s="16">
        <f>IF(AQ976&lt;AQ975,AR975+1,AR975)</f>
        <v>0</v>
      </c>
      <c r="AS976" s="16"/>
      <c r="AT976" s="155"/>
      <c r="AU976" s="87" t="s">
        <v>1038</v>
      </c>
      <c r="AV976" s="1"/>
      <c r="AW976" s="1"/>
      <c r="AX976" s="1"/>
      <c r="AY976" s="1"/>
      <c r="AZ976" s="1"/>
      <c r="BA976" s="1"/>
    </row>
    <row r="977" spans="1:53" ht="15" customHeight="1">
      <c r="A977" s="18" t="s">
        <v>74</v>
      </c>
      <c r="B977" s="18" t="s">
        <v>75</v>
      </c>
      <c r="C977" s="18" t="s">
        <v>1427</v>
      </c>
      <c r="D977" s="18" t="s">
        <v>2409</v>
      </c>
      <c r="E977" s="18"/>
      <c r="F977" s="85">
        <v>0.45</v>
      </c>
      <c r="G977" s="86" t="s">
        <v>525</v>
      </c>
      <c r="H977" s="14" t="s">
        <v>444</v>
      </c>
      <c r="I977" s="14" t="s">
        <v>613</v>
      </c>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7"/>
      <c r="AG977" s="7"/>
      <c r="AH977" s="7"/>
      <c r="AI977" s="7"/>
      <c r="AJ977" s="7"/>
      <c r="AK977" s="7"/>
      <c r="AL977" s="7"/>
      <c r="AM977" s="7"/>
      <c r="AN977" s="7"/>
      <c r="AO977" s="7"/>
      <c r="AP977" s="7"/>
      <c r="AQ977" s="7"/>
      <c r="AR977" s="10"/>
      <c r="AS977" s="10"/>
      <c r="AT977" s="152"/>
      <c r="AU977" s="80" t="s">
        <v>1038</v>
      </c>
    </row>
    <row r="978" spans="1:53" ht="15" customHeight="1">
      <c r="A978" s="18" t="s">
        <v>74</v>
      </c>
      <c r="B978" s="18" t="s">
        <v>75</v>
      </c>
      <c r="C978" s="18" t="s">
        <v>1427</v>
      </c>
      <c r="D978" s="18" t="s">
        <v>2412</v>
      </c>
      <c r="E978" s="18"/>
      <c r="F978" s="17"/>
      <c r="G978" s="23"/>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7"/>
      <c r="AG978" s="7"/>
      <c r="AH978" s="7"/>
      <c r="AI978" s="7"/>
      <c r="AJ978" s="7"/>
      <c r="AK978" s="7"/>
      <c r="AL978" s="7"/>
      <c r="AM978" s="7"/>
      <c r="AN978" s="7"/>
      <c r="AO978" s="7"/>
      <c r="AP978" s="7"/>
      <c r="AQ978" s="7"/>
      <c r="AR978" s="10"/>
      <c r="AS978" s="10"/>
      <c r="AT978" s="152"/>
      <c r="AU978" s="80" t="s">
        <v>1038</v>
      </c>
    </row>
    <row r="979" spans="1:53" ht="15" customHeight="1">
      <c r="A979" s="84" t="s">
        <v>74</v>
      </c>
      <c r="B979" s="84" t="s">
        <v>75</v>
      </c>
      <c r="C979" s="84" t="s">
        <v>1427</v>
      </c>
      <c r="D979" s="84" t="s">
        <v>1879</v>
      </c>
      <c r="E979" s="84"/>
      <c r="F979" s="85">
        <v>0.6</v>
      </c>
      <c r="G979" s="86" t="s">
        <v>525</v>
      </c>
      <c r="H979" s="14" t="s">
        <v>525</v>
      </c>
      <c r="I979" s="14" t="s">
        <v>525</v>
      </c>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5">
        <v>0</v>
      </c>
      <c r="AG979" s="15">
        <f t="shared" ref="AG979:AH979" si="1067">IF(H979="US",1,0)</f>
        <v>1</v>
      </c>
      <c r="AH979" s="15">
        <f t="shared" si="1067"/>
        <v>1</v>
      </c>
      <c r="AI979" s="15">
        <f t="shared" ref="AI979:AI981" si="1068">IF(G979="US",1,0)</f>
        <v>1</v>
      </c>
      <c r="AJ979" s="15" t="str">
        <f t="shared" ref="AJ979:AJ981" si="1069">IF(AF979=0,"0",IF(AF979=0.5,"3","6"))</f>
        <v>0</v>
      </c>
      <c r="AK979" s="15" t="str">
        <f t="shared" ref="AK979:AK981" si="1070">IF(AI979=1,"6","0")</f>
        <v>6</v>
      </c>
      <c r="AL979" s="15" t="str">
        <f t="shared" ref="AL979:AL981" si="1071">IF(AF979=0,"1",IF(AF979=0.5,"3","6"))</f>
        <v>1</v>
      </c>
      <c r="AM979" s="15" t="str">
        <f t="shared" ref="AM979:AM981" si="1072">IF(AH979=1,"7","0")</f>
        <v>7</v>
      </c>
      <c r="AN979" s="15" t="str">
        <f t="shared" ref="AN979:AN981" si="1073">IF(AI979=1,"11","0")</f>
        <v>11</v>
      </c>
      <c r="AO979" s="15" t="str">
        <f t="shared" ref="AO979:AO981" si="1074">IF(AG979=1,"14","0")</f>
        <v>14</v>
      </c>
      <c r="AP979" s="15">
        <f t="shared" ref="AP979:AP981" si="1075">(0.5*F979)*100</f>
        <v>30</v>
      </c>
      <c r="AQ979" s="15">
        <f t="shared" ref="AQ979:AQ981" si="1076">SUM(AJ979+AK979+AL979+AM979+AN979+AO979+AP979)</f>
        <v>69</v>
      </c>
      <c r="AR979" s="16">
        <f t="shared" ref="AR979:AR981" si="1077">IF(AQ979&lt;AQ978,AR978+1,AR978)</f>
        <v>0</v>
      </c>
      <c r="AS979" s="16"/>
      <c r="AT979" s="155"/>
      <c r="AU979" s="87" t="s">
        <v>1038</v>
      </c>
      <c r="AV979" s="1"/>
      <c r="AW979" s="1"/>
      <c r="AX979" s="1"/>
      <c r="AY979" s="1"/>
      <c r="AZ979" s="1"/>
      <c r="BA979" s="1"/>
    </row>
    <row r="980" spans="1:53" ht="15" customHeight="1">
      <c r="A980" s="84" t="s">
        <v>74</v>
      </c>
      <c r="B980" s="84" t="s">
        <v>75</v>
      </c>
      <c r="C980" s="84" t="s">
        <v>1427</v>
      </c>
      <c r="D980" s="84" t="s">
        <v>2029</v>
      </c>
      <c r="E980" s="84"/>
      <c r="F980" s="85">
        <v>0.6</v>
      </c>
      <c r="G980" s="86" t="s">
        <v>525</v>
      </c>
      <c r="H980" s="14" t="s">
        <v>525</v>
      </c>
      <c r="I980" s="14" t="s">
        <v>525</v>
      </c>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5">
        <v>0</v>
      </c>
      <c r="AG980" s="15">
        <f t="shared" ref="AG980:AH980" si="1078">IF(H980="US",1,0)</f>
        <v>1</v>
      </c>
      <c r="AH980" s="15">
        <f t="shared" si="1078"/>
        <v>1</v>
      </c>
      <c r="AI980" s="15">
        <f t="shared" si="1068"/>
        <v>1</v>
      </c>
      <c r="AJ980" s="15" t="str">
        <f t="shared" si="1069"/>
        <v>0</v>
      </c>
      <c r="AK980" s="15" t="str">
        <f t="shared" si="1070"/>
        <v>6</v>
      </c>
      <c r="AL980" s="15" t="str">
        <f t="shared" si="1071"/>
        <v>1</v>
      </c>
      <c r="AM980" s="15" t="str">
        <f t="shared" si="1072"/>
        <v>7</v>
      </c>
      <c r="AN980" s="15" t="str">
        <f t="shared" si="1073"/>
        <v>11</v>
      </c>
      <c r="AO980" s="15" t="str">
        <f t="shared" si="1074"/>
        <v>14</v>
      </c>
      <c r="AP980" s="15">
        <f t="shared" si="1075"/>
        <v>30</v>
      </c>
      <c r="AQ980" s="15">
        <f t="shared" si="1076"/>
        <v>69</v>
      </c>
      <c r="AR980" s="16">
        <f t="shared" si="1077"/>
        <v>0</v>
      </c>
      <c r="AS980" s="16"/>
      <c r="AT980" s="155"/>
      <c r="AU980" s="87" t="s">
        <v>1038</v>
      </c>
      <c r="AV980" s="1"/>
      <c r="AW980" s="1"/>
      <c r="AX980" s="1"/>
      <c r="AY980" s="1"/>
      <c r="AZ980" s="1"/>
      <c r="BA980" s="1"/>
    </row>
    <row r="981" spans="1:53" ht="15" customHeight="1">
      <c r="A981" s="28" t="s">
        <v>74</v>
      </c>
      <c r="B981" s="28" t="s">
        <v>75</v>
      </c>
      <c r="C981" s="28" t="s">
        <v>1427</v>
      </c>
      <c r="D981" s="28" t="s">
        <v>2413</v>
      </c>
      <c r="E981" s="28"/>
      <c r="F981" s="81">
        <v>0.48</v>
      </c>
      <c r="G981" s="23" t="s">
        <v>525</v>
      </c>
      <c r="H981" s="6" t="s">
        <v>525</v>
      </c>
      <c r="I981" s="6" t="s">
        <v>525</v>
      </c>
      <c r="J981" s="6"/>
      <c r="K981" s="6"/>
      <c r="L981" s="6"/>
      <c r="M981" s="6"/>
      <c r="N981" s="6"/>
      <c r="O981" s="6"/>
      <c r="P981" s="6"/>
      <c r="Q981" s="6"/>
      <c r="R981" s="6"/>
      <c r="S981" s="6"/>
      <c r="T981" s="6"/>
      <c r="U981" s="6"/>
      <c r="V981" s="6"/>
      <c r="W981" s="6"/>
      <c r="X981" s="6"/>
      <c r="Y981" s="6"/>
      <c r="Z981" s="6"/>
      <c r="AA981" s="6"/>
      <c r="AB981" s="6"/>
      <c r="AC981" s="6"/>
      <c r="AD981" s="6"/>
      <c r="AE981" s="6"/>
      <c r="AF981" s="7">
        <v>0</v>
      </c>
      <c r="AG981" s="7">
        <f t="shared" ref="AG981:AH981" si="1079">IF(H981="US",1,0)</f>
        <v>1</v>
      </c>
      <c r="AH981" s="7">
        <f t="shared" si="1079"/>
        <v>1</v>
      </c>
      <c r="AI981" s="7">
        <f t="shared" si="1068"/>
        <v>1</v>
      </c>
      <c r="AJ981" s="7" t="str">
        <f t="shared" si="1069"/>
        <v>0</v>
      </c>
      <c r="AK981" s="7" t="str">
        <f t="shared" si="1070"/>
        <v>6</v>
      </c>
      <c r="AL981" s="7" t="str">
        <f t="shared" si="1071"/>
        <v>1</v>
      </c>
      <c r="AM981" s="7" t="str">
        <f t="shared" si="1072"/>
        <v>7</v>
      </c>
      <c r="AN981" s="7" t="str">
        <f t="shared" si="1073"/>
        <v>11</v>
      </c>
      <c r="AO981" s="7" t="str">
        <f t="shared" si="1074"/>
        <v>14</v>
      </c>
      <c r="AP981" s="7">
        <f t="shared" si="1075"/>
        <v>24</v>
      </c>
      <c r="AQ981" s="7">
        <f t="shared" si="1076"/>
        <v>63</v>
      </c>
      <c r="AR981" s="10">
        <f t="shared" si="1077"/>
        <v>1</v>
      </c>
      <c r="AS981" s="10"/>
      <c r="AT981" s="152"/>
      <c r="AU981" s="82" t="s">
        <v>1757</v>
      </c>
    </row>
    <row r="982" spans="1:53" ht="15" customHeight="1">
      <c r="A982" s="18" t="s">
        <v>74</v>
      </c>
      <c r="B982" s="18" t="s">
        <v>75</v>
      </c>
      <c r="C982" s="18" t="s">
        <v>2414</v>
      </c>
      <c r="D982" s="18" t="s">
        <v>2258</v>
      </c>
      <c r="E982" s="18"/>
      <c r="F982" s="17"/>
      <c r="G982" s="23"/>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7"/>
      <c r="AG982" s="7"/>
      <c r="AH982" s="7"/>
      <c r="AI982" s="7"/>
      <c r="AJ982" s="7"/>
      <c r="AK982" s="7"/>
      <c r="AL982" s="8"/>
      <c r="AM982" s="8"/>
      <c r="AN982" s="7"/>
      <c r="AO982" s="7"/>
      <c r="AP982" s="7"/>
      <c r="AQ982" s="7"/>
      <c r="AR982" s="7"/>
      <c r="AS982" s="7"/>
      <c r="AT982" s="152"/>
      <c r="AU982" s="80" t="s">
        <v>1038</v>
      </c>
    </row>
    <row r="983" spans="1:53" ht="15" customHeight="1">
      <c r="A983" s="18" t="s">
        <v>74</v>
      </c>
      <c r="B983" s="18" t="s">
        <v>75</v>
      </c>
      <c r="C983" s="18" t="s">
        <v>2415</v>
      </c>
      <c r="D983" s="18" t="s">
        <v>2258</v>
      </c>
      <c r="E983" s="18"/>
      <c r="F983" s="17"/>
      <c r="G983" s="23"/>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7"/>
      <c r="AG983" s="7"/>
      <c r="AH983" s="7"/>
      <c r="AI983" s="7"/>
      <c r="AJ983" s="7"/>
      <c r="AK983" s="7"/>
      <c r="AL983" s="8"/>
      <c r="AM983" s="8"/>
      <c r="AN983" s="7"/>
      <c r="AO983" s="7"/>
      <c r="AP983" s="7"/>
      <c r="AQ983" s="7"/>
      <c r="AR983" s="7"/>
      <c r="AS983" s="7"/>
      <c r="AT983" s="152"/>
      <c r="AU983" s="80" t="s">
        <v>1038</v>
      </c>
    </row>
    <row r="984" spans="1:53" ht="15" customHeight="1">
      <c r="A984" s="6" t="s">
        <v>74</v>
      </c>
      <c r="B984" s="6" t="s">
        <v>75</v>
      </c>
      <c r="C984" s="6" t="s">
        <v>683</v>
      </c>
      <c r="D984" s="6" t="s">
        <v>1879</v>
      </c>
      <c r="E984" s="6"/>
      <c r="F984" s="9">
        <v>0.01</v>
      </c>
      <c r="G984" s="23" t="s">
        <v>444</v>
      </c>
      <c r="H984" s="6" t="s">
        <v>444</v>
      </c>
      <c r="I984" s="6" t="s">
        <v>444</v>
      </c>
      <c r="J984" s="6"/>
      <c r="K984" s="6"/>
      <c r="L984" s="6"/>
      <c r="M984" s="6"/>
      <c r="N984" s="6"/>
      <c r="O984" s="6"/>
      <c r="P984" s="6"/>
      <c r="Q984" s="6"/>
      <c r="R984" s="6"/>
      <c r="S984" s="6"/>
      <c r="T984" s="6"/>
      <c r="U984" s="6"/>
      <c r="V984" s="6"/>
      <c r="W984" s="6"/>
      <c r="X984" s="6"/>
      <c r="Y984" s="6"/>
      <c r="Z984" s="6"/>
      <c r="AA984" s="6"/>
      <c r="AB984" s="6"/>
      <c r="AC984" s="6"/>
      <c r="AD984" s="6"/>
      <c r="AE984" s="6"/>
      <c r="AF984" s="7">
        <v>0</v>
      </c>
      <c r="AG984" s="7">
        <f t="shared" ref="AG984:AH984" si="1080">IF(H984="US",1,0)</f>
        <v>0</v>
      </c>
      <c r="AH984" s="7">
        <f t="shared" si="1080"/>
        <v>0</v>
      </c>
      <c r="AI984" s="7">
        <f>IF(G984="US",1,0)</f>
        <v>0</v>
      </c>
      <c r="AJ984" s="7" t="str">
        <f>IF(AF984=0,"0",IF(AF984=0.5,"3","6"))</f>
        <v>0</v>
      </c>
      <c r="AK984" s="7" t="str">
        <f>IF(AI984=1,"6","0")</f>
        <v>0</v>
      </c>
      <c r="AL984" s="7" t="str">
        <f>IF(AF984=0,"1",IF(AF984=0.5,"3","6"))</f>
        <v>1</v>
      </c>
      <c r="AM984" s="7" t="str">
        <f>IF(AH984=1,"7","0")</f>
        <v>0</v>
      </c>
      <c r="AN984" s="7" t="str">
        <f>IF(AI984=1,"11","0")</f>
        <v>0</v>
      </c>
      <c r="AO984" s="7" t="str">
        <f>IF(AG984=1,"14","0")</f>
        <v>0</v>
      </c>
      <c r="AP984" s="7">
        <f>(0.5*F984)*100</f>
        <v>0.5</v>
      </c>
      <c r="AQ984" s="7">
        <f>SUM(AJ984+AK984+AL984+AM984+AN984+AO984+AP984)</f>
        <v>1.5</v>
      </c>
      <c r="AR984" s="10">
        <f>IF(AQ984&lt;AQ983,AR983+1,AR983)</f>
        <v>0</v>
      </c>
      <c r="AS984" s="10"/>
      <c r="AT984" s="152"/>
      <c r="AU984" t="s">
        <v>1813</v>
      </c>
    </row>
    <row r="985" spans="1:53" ht="15" customHeight="1">
      <c r="A985" s="18" t="s">
        <v>74</v>
      </c>
      <c r="B985" s="18" t="s">
        <v>75</v>
      </c>
      <c r="C985" s="18" t="s">
        <v>683</v>
      </c>
      <c r="D985" s="18" t="s">
        <v>2029</v>
      </c>
      <c r="E985" s="18"/>
      <c r="F985" s="17">
        <v>0</v>
      </c>
      <c r="G985" s="23" t="s">
        <v>444</v>
      </c>
      <c r="H985" s="6" t="s">
        <v>444</v>
      </c>
      <c r="I985" s="6" t="s">
        <v>444</v>
      </c>
      <c r="J985" s="6">
        <v>55</v>
      </c>
      <c r="K985" s="6"/>
      <c r="L985" s="6"/>
      <c r="M985" s="6"/>
      <c r="N985" s="6"/>
      <c r="O985" s="6"/>
      <c r="P985" s="6"/>
      <c r="Q985" s="6"/>
      <c r="R985" s="6"/>
      <c r="S985" s="6"/>
      <c r="T985" s="6"/>
      <c r="U985" s="6"/>
      <c r="V985" s="6"/>
      <c r="W985" s="6">
        <v>45</v>
      </c>
      <c r="X985" s="6"/>
      <c r="Y985" s="6"/>
      <c r="Z985" s="6"/>
      <c r="AA985" s="6"/>
      <c r="AB985" s="6"/>
      <c r="AC985" s="6"/>
      <c r="AD985" s="6"/>
      <c r="AE985" s="6"/>
      <c r="AF985" s="7"/>
      <c r="AG985" s="7"/>
      <c r="AH985" s="7"/>
      <c r="AI985" s="7"/>
      <c r="AJ985" s="7"/>
      <c r="AK985" s="7"/>
      <c r="AL985" s="7"/>
      <c r="AM985" s="7"/>
      <c r="AN985" s="7"/>
      <c r="AO985" s="7"/>
      <c r="AP985" s="7"/>
      <c r="AQ985" s="7"/>
      <c r="AR985" s="10"/>
      <c r="AS985" s="10"/>
      <c r="AT985" s="152"/>
      <c r="AU985" s="80" t="s">
        <v>1038</v>
      </c>
    </row>
    <row r="986" spans="1:53" ht="15" customHeight="1">
      <c r="A986" s="18" t="s">
        <v>74</v>
      </c>
      <c r="B986" s="18" t="s">
        <v>75</v>
      </c>
      <c r="C986" s="18" t="s">
        <v>2416</v>
      </c>
      <c r="D986" s="18" t="s">
        <v>2029</v>
      </c>
      <c r="E986" s="18"/>
      <c r="F986" s="17"/>
      <c r="G986" s="23"/>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7"/>
      <c r="AG986" s="7"/>
      <c r="AH986" s="7"/>
      <c r="AI986" s="7"/>
      <c r="AJ986" s="7"/>
      <c r="AK986" s="7"/>
      <c r="AL986" s="8"/>
      <c r="AM986" s="8"/>
      <c r="AN986" s="7"/>
      <c r="AO986" s="7"/>
      <c r="AP986" s="7"/>
      <c r="AQ986" s="7"/>
      <c r="AR986" s="7"/>
      <c r="AS986" s="7"/>
      <c r="AT986" s="152"/>
      <c r="AU986" s="80" t="s">
        <v>1038</v>
      </c>
    </row>
    <row r="987" spans="1:53" ht="15" customHeight="1">
      <c r="A987" s="6" t="s">
        <v>74</v>
      </c>
      <c r="B987" s="6" t="s">
        <v>75</v>
      </c>
      <c r="C987" s="6" t="s">
        <v>1334</v>
      </c>
      <c r="D987" s="6" t="s">
        <v>1779</v>
      </c>
      <c r="E987" s="6"/>
      <c r="F987" s="9">
        <v>0.03</v>
      </c>
      <c r="G987" s="23" t="s">
        <v>613</v>
      </c>
      <c r="H987" s="6" t="s">
        <v>613</v>
      </c>
      <c r="I987" s="6" t="s">
        <v>613</v>
      </c>
      <c r="J987" s="6"/>
      <c r="K987" s="6"/>
      <c r="L987" s="6"/>
      <c r="M987" s="6"/>
      <c r="N987" s="6"/>
      <c r="O987" s="6"/>
      <c r="P987" s="6"/>
      <c r="Q987" s="6"/>
      <c r="R987" s="6"/>
      <c r="S987" s="6"/>
      <c r="T987" s="6"/>
      <c r="U987" s="6"/>
      <c r="V987" s="6"/>
      <c r="W987" s="6"/>
      <c r="X987" s="6"/>
      <c r="Y987" s="6"/>
      <c r="Z987" s="6"/>
      <c r="AA987" s="6"/>
      <c r="AB987" s="6"/>
      <c r="AC987" s="6"/>
      <c r="AD987" s="6"/>
      <c r="AE987" s="6"/>
      <c r="AF987" s="7">
        <v>0</v>
      </c>
      <c r="AG987" s="7">
        <f t="shared" ref="AG987:AH987" si="1081">IF(H987="US",1,0)</f>
        <v>0</v>
      </c>
      <c r="AH987" s="7">
        <f t="shared" si="1081"/>
        <v>0</v>
      </c>
      <c r="AI987" s="7">
        <f>IF(G987="US",1,0)</f>
        <v>0</v>
      </c>
      <c r="AJ987" s="7" t="str">
        <f>IF(AF987=0,"0",IF(AF987=0.5,"3","6"))</f>
        <v>0</v>
      </c>
      <c r="AK987" s="7" t="str">
        <f>IF(AI987=1,"6","0")</f>
        <v>0</v>
      </c>
      <c r="AL987" s="7" t="str">
        <f>IF(AF987=0,"1",IF(AF987=0.5,"3","6"))</f>
        <v>1</v>
      </c>
      <c r="AM987" s="7" t="str">
        <f>IF(AH987=1,"7","0")</f>
        <v>0</v>
      </c>
      <c r="AN987" s="7" t="str">
        <f>IF(AI987=1,"11","0")</f>
        <v>0</v>
      </c>
      <c r="AO987" s="7" t="str">
        <f>IF(AG987=1,"14","0")</f>
        <v>0</v>
      </c>
      <c r="AP987" s="7">
        <f>(0.5*F987)*100</f>
        <v>1.5</v>
      </c>
      <c r="AQ987" s="7">
        <f>SUM(AJ987+AK987+AL987+AM987+AN987+AO987+AP987)</f>
        <v>2.5</v>
      </c>
      <c r="AR987" s="10">
        <f>IF(AQ987&lt;AQ986,AR986+1,AR986)</f>
        <v>0</v>
      </c>
      <c r="AS987" s="10"/>
      <c r="AT987" s="152"/>
      <c r="AU987" t="s">
        <v>1813</v>
      </c>
    </row>
    <row r="988" spans="1:53" ht="15" customHeight="1">
      <c r="A988" s="18" t="s">
        <v>74</v>
      </c>
      <c r="B988" s="18" t="s">
        <v>75</v>
      </c>
      <c r="C988" s="18" t="s">
        <v>1334</v>
      </c>
      <c r="D988" s="18" t="s">
        <v>1879</v>
      </c>
      <c r="E988" s="18"/>
      <c r="F988" s="17">
        <v>0</v>
      </c>
      <c r="G988" s="23" t="s">
        <v>613</v>
      </c>
      <c r="H988" s="6" t="s">
        <v>613</v>
      </c>
      <c r="I988" s="6" t="s">
        <v>613</v>
      </c>
      <c r="J988" s="6"/>
      <c r="K988" s="6"/>
      <c r="L988" s="6"/>
      <c r="M988" s="6"/>
      <c r="N988" s="6"/>
      <c r="O988" s="6"/>
      <c r="P988" s="6"/>
      <c r="Q988" s="6"/>
      <c r="R988" s="6"/>
      <c r="S988" s="6"/>
      <c r="T988" s="6"/>
      <c r="U988" s="6"/>
      <c r="V988" s="6"/>
      <c r="W988" s="6">
        <v>85</v>
      </c>
      <c r="X988" s="6"/>
      <c r="Y988" s="6"/>
      <c r="Z988" s="6"/>
      <c r="AA988" s="6"/>
      <c r="AB988" s="6"/>
      <c r="AC988" s="6"/>
      <c r="AD988" s="6"/>
      <c r="AE988" s="6"/>
      <c r="AF988" s="7"/>
      <c r="AG988" s="7"/>
      <c r="AH988" s="7"/>
      <c r="AI988" s="7"/>
      <c r="AJ988" s="7"/>
      <c r="AK988" s="7"/>
      <c r="AL988" s="7"/>
      <c r="AM988" s="7"/>
      <c r="AN988" s="7"/>
      <c r="AO988" s="7"/>
      <c r="AP988" s="7"/>
      <c r="AQ988" s="7"/>
      <c r="AR988" s="10"/>
      <c r="AS988" s="10"/>
      <c r="AT988" s="152"/>
      <c r="AU988" s="80" t="s">
        <v>1038</v>
      </c>
    </row>
    <row r="989" spans="1:53" ht="15" customHeight="1">
      <c r="A989" s="18" t="s">
        <v>74</v>
      </c>
      <c r="B989" s="18" t="s">
        <v>75</v>
      </c>
      <c r="C989" s="18" t="s">
        <v>1334</v>
      </c>
      <c r="D989" s="18" t="s">
        <v>2258</v>
      </c>
      <c r="E989" s="18"/>
      <c r="F989" s="17">
        <v>0</v>
      </c>
      <c r="G989" s="23" t="s">
        <v>613</v>
      </c>
      <c r="H989" s="6" t="s">
        <v>613</v>
      </c>
      <c r="I989" s="6" t="s">
        <v>613</v>
      </c>
      <c r="J989" s="6"/>
      <c r="K989" s="6"/>
      <c r="L989" s="6"/>
      <c r="M989" s="6"/>
      <c r="N989" s="6"/>
      <c r="O989" s="6"/>
      <c r="P989" s="6"/>
      <c r="Q989" s="6"/>
      <c r="R989" s="6"/>
      <c r="S989" s="6"/>
      <c r="T989" s="6"/>
      <c r="U989" s="6"/>
      <c r="V989" s="6"/>
      <c r="W989" s="6">
        <v>85</v>
      </c>
      <c r="X989" s="6"/>
      <c r="Y989" s="6"/>
      <c r="Z989" s="6"/>
      <c r="AA989" s="6"/>
      <c r="AB989" s="6"/>
      <c r="AC989" s="6"/>
      <c r="AD989" s="6"/>
      <c r="AE989" s="6"/>
      <c r="AF989" s="7"/>
      <c r="AG989" s="7"/>
      <c r="AH989" s="7"/>
      <c r="AI989" s="7"/>
      <c r="AJ989" s="7"/>
      <c r="AK989" s="7"/>
      <c r="AL989" s="7"/>
      <c r="AM989" s="7"/>
      <c r="AN989" s="7"/>
      <c r="AO989" s="7"/>
      <c r="AP989" s="7"/>
      <c r="AQ989" s="7"/>
      <c r="AR989" s="10"/>
      <c r="AS989" s="10"/>
      <c r="AT989" s="152"/>
      <c r="AU989" s="80" t="s">
        <v>1038</v>
      </c>
    </row>
    <row r="990" spans="1:53" ht="15" customHeight="1">
      <c r="A990" s="18" t="s">
        <v>74</v>
      </c>
      <c r="B990" s="18" t="s">
        <v>75</v>
      </c>
      <c r="C990" s="18" t="s">
        <v>1334</v>
      </c>
      <c r="D990" s="18" t="s">
        <v>2412</v>
      </c>
      <c r="E990" s="18"/>
      <c r="F990" s="17"/>
      <c r="G990" s="23"/>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7"/>
      <c r="AG990" s="7"/>
      <c r="AH990" s="7"/>
      <c r="AI990" s="7"/>
      <c r="AJ990" s="7"/>
      <c r="AK990" s="7"/>
      <c r="AL990" s="7"/>
      <c r="AM990" s="7"/>
      <c r="AN990" s="7"/>
      <c r="AO990" s="7"/>
      <c r="AP990" s="7"/>
      <c r="AQ990" s="7"/>
      <c r="AR990" s="10"/>
      <c r="AS990" s="10"/>
      <c r="AT990" s="152"/>
      <c r="AU990" s="80" t="s">
        <v>1038</v>
      </c>
    </row>
    <row r="991" spans="1:53" ht="15" customHeight="1">
      <c r="A991" s="18" t="s">
        <v>74</v>
      </c>
      <c r="B991" s="18" t="s">
        <v>75</v>
      </c>
      <c r="C991" s="18" t="s">
        <v>681</v>
      </c>
      <c r="D991" s="18" t="s">
        <v>1779</v>
      </c>
      <c r="E991" s="18"/>
      <c r="F991" s="17">
        <v>0.55000000000000004</v>
      </c>
      <c r="G991" s="23" t="s">
        <v>525</v>
      </c>
      <c r="H991" s="6" t="s">
        <v>525</v>
      </c>
      <c r="I991" s="6" t="s">
        <v>525</v>
      </c>
      <c r="J991" s="6"/>
      <c r="K991" s="6"/>
      <c r="L991" s="6"/>
      <c r="M991" s="6"/>
      <c r="N991" s="6"/>
      <c r="O991" s="6"/>
      <c r="P991" s="6"/>
      <c r="Q991" s="6"/>
      <c r="R991" s="6"/>
      <c r="S991" s="6"/>
      <c r="T991" s="6"/>
      <c r="U991" s="6"/>
      <c r="V991" s="6"/>
      <c r="W991" s="6">
        <v>45</v>
      </c>
      <c r="X991" s="6"/>
      <c r="Y991" s="6"/>
      <c r="Z991" s="6"/>
      <c r="AA991" s="6"/>
      <c r="AB991" s="6"/>
      <c r="AC991" s="6"/>
      <c r="AD991" s="6"/>
      <c r="AE991" s="6"/>
      <c r="AF991" s="7"/>
      <c r="AG991" s="7"/>
      <c r="AH991" s="7"/>
      <c r="AI991" s="7"/>
      <c r="AJ991" s="7"/>
      <c r="AK991" s="7"/>
      <c r="AL991" s="8"/>
      <c r="AM991" s="8"/>
      <c r="AN991" s="7"/>
      <c r="AO991" s="7"/>
      <c r="AP991" s="7"/>
      <c r="AQ991" s="7"/>
      <c r="AR991" s="7"/>
      <c r="AS991" s="7"/>
      <c r="AT991" s="152"/>
      <c r="AU991" s="80" t="s">
        <v>1038</v>
      </c>
    </row>
    <row r="992" spans="1:53" ht="15" customHeight="1">
      <c r="A992" s="18" t="s">
        <v>74</v>
      </c>
      <c r="B992" s="18" t="s">
        <v>75</v>
      </c>
      <c r="C992" s="18" t="s">
        <v>681</v>
      </c>
      <c r="D992" s="18" t="s">
        <v>1879</v>
      </c>
      <c r="E992" s="18"/>
      <c r="F992" s="17">
        <v>0.55000000000000004</v>
      </c>
      <c r="G992" s="23" t="s">
        <v>525</v>
      </c>
      <c r="H992" s="6" t="s">
        <v>525</v>
      </c>
      <c r="I992" s="6" t="s">
        <v>525</v>
      </c>
      <c r="J992" s="6"/>
      <c r="K992" s="6"/>
      <c r="L992" s="6"/>
      <c r="M992" s="6"/>
      <c r="N992" s="6"/>
      <c r="O992" s="6"/>
      <c r="P992" s="6"/>
      <c r="Q992" s="6"/>
      <c r="R992" s="6"/>
      <c r="S992" s="6"/>
      <c r="T992" s="6"/>
      <c r="U992" s="6"/>
      <c r="V992" s="6"/>
      <c r="W992" s="6">
        <v>45</v>
      </c>
      <c r="X992" s="6"/>
      <c r="Y992" s="6"/>
      <c r="Z992" s="6"/>
      <c r="AA992" s="6"/>
      <c r="AB992" s="6"/>
      <c r="AC992" s="6"/>
      <c r="AD992" s="6"/>
      <c r="AE992" s="6"/>
      <c r="AF992" s="7"/>
      <c r="AG992" s="7"/>
      <c r="AH992" s="7"/>
      <c r="AI992" s="7"/>
      <c r="AJ992" s="7"/>
      <c r="AK992" s="7"/>
      <c r="AL992" s="8"/>
      <c r="AM992" s="8"/>
      <c r="AN992" s="7"/>
      <c r="AO992" s="7"/>
      <c r="AP992" s="7"/>
      <c r="AQ992" s="7"/>
      <c r="AR992" s="7"/>
      <c r="AS992" s="7"/>
      <c r="AT992" s="152"/>
      <c r="AU992" s="80" t="s">
        <v>1038</v>
      </c>
    </row>
    <row r="993" spans="1:53" ht="15" customHeight="1">
      <c r="A993" s="18" t="s">
        <v>74</v>
      </c>
      <c r="B993" s="18" t="s">
        <v>75</v>
      </c>
      <c r="C993" s="18" t="s">
        <v>681</v>
      </c>
      <c r="D993" s="18" t="s">
        <v>2417</v>
      </c>
      <c r="E993" s="18"/>
      <c r="F993" s="17">
        <v>0.55000000000000004</v>
      </c>
      <c r="G993" s="23" t="s">
        <v>525</v>
      </c>
      <c r="H993" s="6" t="s">
        <v>613</v>
      </c>
      <c r="I993" s="6" t="s">
        <v>525</v>
      </c>
      <c r="J993" s="6"/>
      <c r="K993" s="6"/>
      <c r="L993" s="6"/>
      <c r="M993" s="6"/>
      <c r="N993" s="6"/>
      <c r="O993" s="6"/>
      <c r="P993" s="6"/>
      <c r="Q993" s="6"/>
      <c r="R993" s="6"/>
      <c r="S993" s="6"/>
      <c r="T993" s="6"/>
      <c r="U993" s="6"/>
      <c r="V993" s="6"/>
      <c r="W993" s="6">
        <v>45</v>
      </c>
      <c r="X993" s="6"/>
      <c r="Y993" s="6"/>
      <c r="Z993" s="6"/>
      <c r="AA993" s="6"/>
      <c r="AB993" s="6"/>
      <c r="AC993" s="6"/>
      <c r="AD993" s="6"/>
      <c r="AE993" s="6"/>
      <c r="AF993" s="7"/>
      <c r="AG993" s="7"/>
      <c r="AH993" s="7"/>
      <c r="AI993" s="7"/>
      <c r="AJ993" s="7"/>
      <c r="AK993" s="7"/>
      <c r="AL993" s="8"/>
      <c r="AM993" s="8"/>
      <c r="AN993" s="7"/>
      <c r="AO993" s="7"/>
      <c r="AP993" s="7"/>
      <c r="AQ993" s="7"/>
      <c r="AR993" s="7"/>
      <c r="AS993" s="7"/>
      <c r="AT993" s="152"/>
      <c r="AU993" s="80" t="s">
        <v>1038</v>
      </c>
    </row>
    <row r="994" spans="1:53" ht="15" customHeight="1">
      <c r="A994" s="18" t="s">
        <v>74</v>
      </c>
      <c r="B994" s="18" t="s">
        <v>75</v>
      </c>
      <c r="C994" s="18" t="s">
        <v>681</v>
      </c>
      <c r="D994" s="18" t="s">
        <v>2258</v>
      </c>
      <c r="E994" s="18"/>
      <c r="F994" s="17">
        <v>0.55000000000000004</v>
      </c>
      <c r="G994" s="23" t="s">
        <v>525</v>
      </c>
      <c r="H994" s="6" t="s">
        <v>613</v>
      </c>
      <c r="I994" s="6" t="s">
        <v>525</v>
      </c>
      <c r="J994" s="6"/>
      <c r="K994" s="6"/>
      <c r="L994" s="6"/>
      <c r="M994" s="6"/>
      <c r="N994" s="6"/>
      <c r="O994" s="6"/>
      <c r="P994" s="6"/>
      <c r="Q994" s="6"/>
      <c r="R994" s="6"/>
      <c r="S994" s="6"/>
      <c r="T994" s="6"/>
      <c r="U994" s="6"/>
      <c r="V994" s="6"/>
      <c r="W994" s="6">
        <v>45</v>
      </c>
      <c r="X994" s="6"/>
      <c r="Y994" s="6"/>
      <c r="Z994" s="6"/>
      <c r="AA994" s="6"/>
      <c r="AB994" s="6"/>
      <c r="AC994" s="6"/>
      <c r="AD994" s="6"/>
      <c r="AE994" s="6"/>
      <c r="AF994" s="7"/>
      <c r="AG994" s="7"/>
      <c r="AH994" s="7"/>
      <c r="AI994" s="7"/>
      <c r="AJ994" s="7"/>
      <c r="AK994" s="7"/>
      <c r="AL994" s="8"/>
      <c r="AM994" s="8"/>
      <c r="AN994" s="7"/>
      <c r="AO994" s="7"/>
      <c r="AP994" s="7"/>
      <c r="AQ994" s="7"/>
      <c r="AR994" s="7"/>
      <c r="AS994" s="7"/>
      <c r="AT994" s="152"/>
      <c r="AU994" s="80" t="s">
        <v>1038</v>
      </c>
    </row>
    <row r="995" spans="1:53" ht="15" customHeight="1">
      <c r="A995" s="18" t="s">
        <v>74</v>
      </c>
      <c r="B995" s="18" t="s">
        <v>75</v>
      </c>
      <c r="C995" s="18" t="s">
        <v>681</v>
      </c>
      <c r="D995" s="18" t="s">
        <v>2412</v>
      </c>
      <c r="E995" s="18"/>
      <c r="F995" s="17">
        <v>0.55000000000000004</v>
      </c>
      <c r="G995" s="23" t="s">
        <v>525</v>
      </c>
      <c r="H995" s="6" t="s">
        <v>613</v>
      </c>
      <c r="I995" s="6" t="s">
        <v>525</v>
      </c>
      <c r="J995" s="6"/>
      <c r="K995" s="6"/>
      <c r="L995" s="6"/>
      <c r="M995" s="6"/>
      <c r="N995" s="6"/>
      <c r="O995" s="6"/>
      <c r="P995" s="6"/>
      <c r="Q995" s="6"/>
      <c r="R995" s="6"/>
      <c r="S995" s="6"/>
      <c r="T995" s="6"/>
      <c r="U995" s="6"/>
      <c r="V995" s="6"/>
      <c r="W995" s="6">
        <v>45</v>
      </c>
      <c r="X995" s="6"/>
      <c r="Y995" s="6"/>
      <c r="Z995" s="6"/>
      <c r="AA995" s="6"/>
      <c r="AB995" s="6"/>
      <c r="AC995" s="6"/>
      <c r="AD995" s="6"/>
      <c r="AE995" s="6"/>
      <c r="AF995" s="7"/>
      <c r="AG995" s="7"/>
      <c r="AH995" s="7"/>
      <c r="AI995" s="7"/>
      <c r="AJ995" s="7"/>
      <c r="AK995" s="7"/>
      <c r="AL995" s="8"/>
      <c r="AM995" s="8"/>
      <c r="AN995" s="7"/>
      <c r="AO995" s="7"/>
      <c r="AP995" s="7"/>
      <c r="AQ995" s="7"/>
      <c r="AR995" s="7"/>
      <c r="AS995" s="7"/>
      <c r="AT995" s="152"/>
      <c r="AU995" s="80" t="s">
        <v>1038</v>
      </c>
    </row>
    <row r="996" spans="1:53" ht="15" customHeight="1">
      <c r="A996" s="6" t="s">
        <v>74</v>
      </c>
      <c r="B996" s="6" t="s">
        <v>75</v>
      </c>
      <c r="C996" s="6" t="s">
        <v>1433</v>
      </c>
      <c r="D996" s="6"/>
      <c r="E996" s="6"/>
      <c r="F996" s="9">
        <v>0.6</v>
      </c>
      <c r="G996" s="23" t="s">
        <v>525</v>
      </c>
      <c r="H996" s="6" t="s">
        <v>525</v>
      </c>
      <c r="I996" s="6" t="s">
        <v>525</v>
      </c>
      <c r="J996" s="6"/>
      <c r="K996" s="6"/>
      <c r="L996" s="6"/>
      <c r="M996" s="6"/>
      <c r="N996" s="6"/>
      <c r="O996" s="6"/>
      <c r="P996" s="6"/>
      <c r="Q996" s="6"/>
      <c r="R996" s="6"/>
      <c r="S996" s="6"/>
      <c r="T996" s="6"/>
      <c r="U996" s="6"/>
      <c r="V996" s="6"/>
      <c r="W996" s="6"/>
      <c r="X996" s="6"/>
      <c r="Y996" s="6"/>
      <c r="Z996" s="6"/>
      <c r="AA996" s="6"/>
      <c r="AB996" s="6"/>
      <c r="AC996" s="6"/>
      <c r="AD996" s="6"/>
      <c r="AE996" s="6"/>
      <c r="AF996" s="7">
        <v>0</v>
      </c>
      <c r="AG996" s="7">
        <f t="shared" ref="AG996:AH996" si="1082">IF(H996="US",1,0)</f>
        <v>1</v>
      </c>
      <c r="AH996" s="7">
        <f t="shared" si="1082"/>
        <v>1</v>
      </c>
      <c r="AI996" s="7">
        <f t="shared" ref="AI996:AI998" si="1083">IF(G996="US",1,0)</f>
        <v>1</v>
      </c>
      <c r="AJ996" s="7" t="str">
        <f t="shared" ref="AJ996:AJ998" si="1084">IF(AF996=0,"0",IF(AF996=0.5,"3","6"))</f>
        <v>0</v>
      </c>
      <c r="AK996" s="7" t="str">
        <f t="shared" ref="AK996:AK998" si="1085">IF(AI996=1,"6","0")</f>
        <v>6</v>
      </c>
      <c r="AL996" s="7" t="str">
        <f t="shared" ref="AL996:AL998" si="1086">IF(AF996=0,"1",IF(AF996=0.5,"3","6"))</f>
        <v>1</v>
      </c>
      <c r="AM996" s="7" t="str">
        <f t="shared" ref="AM996:AM998" si="1087">IF(AH996=1,"7","0")</f>
        <v>7</v>
      </c>
      <c r="AN996" s="7" t="str">
        <f t="shared" ref="AN996:AN998" si="1088">IF(AI996=1,"11","0")</f>
        <v>11</v>
      </c>
      <c r="AO996" s="7" t="str">
        <f t="shared" ref="AO996:AO998" si="1089">IF(AG996=1,"14","0")</f>
        <v>14</v>
      </c>
      <c r="AP996" s="7">
        <f t="shared" ref="AP996:AP998" si="1090">(0.5*F996)*100</f>
        <v>30</v>
      </c>
      <c r="AQ996" s="7">
        <f t="shared" ref="AQ996:AQ998" si="1091">SUM(AJ996+AK996+AL996+AM996+AN996+AO996+AP996)</f>
        <v>69</v>
      </c>
      <c r="AR996" s="10">
        <f>IF(AQ996&lt;AQ991,AR991+1,AR991)</f>
        <v>0</v>
      </c>
      <c r="AS996" s="10"/>
      <c r="AT996" s="152"/>
      <c r="AU996" t="s">
        <v>1813</v>
      </c>
    </row>
    <row r="997" spans="1:53" ht="15" customHeight="1">
      <c r="A997" s="6" t="s">
        <v>74</v>
      </c>
      <c r="B997" s="6" t="s">
        <v>75</v>
      </c>
      <c r="C997" s="6" t="s">
        <v>1434</v>
      </c>
      <c r="D997" s="6"/>
      <c r="E997" s="6" t="s">
        <v>2418</v>
      </c>
      <c r="F997" s="9">
        <v>0.47</v>
      </c>
      <c r="G997" s="23" t="s">
        <v>525</v>
      </c>
      <c r="H997" s="6" t="s">
        <v>613</v>
      </c>
      <c r="I997" s="6" t="s">
        <v>613</v>
      </c>
      <c r="J997" s="6"/>
      <c r="K997" s="6"/>
      <c r="L997" s="6"/>
      <c r="M997" s="6"/>
      <c r="N997" s="6"/>
      <c r="O997" s="6"/>
      <c r="P997" s="6"/>
      <c r="Q997" s="6"/>
      <c r="R997" s="6"/>
      <c r="S997" s="6"/>
      <c r="T997" s="6"/>
      <c r="U997" s="6"/>
      <c r="V997" s="6"/>
      <c r="W997" s="6"/>
      <c r="X997" s="6"/>
      <c r="Y997" s="6"/>
      <c r="Z997" s="6"/>
      <c r="AA997" s="6"/>
      <c r="AB997" s="6"/>
      <c r="AC997" s="6"/>
      <c r="AD997" s="6"/>
      <c r="AE997" s="6"/>
      <c r="AF997" s="7">
        <v>0</v>
      </c>
      <c r="AG997" s="7">
        <f t="shared" ref="AG997:AH997" si="1092">IF(H997="US",1,0)</f>
        <v>0</v>
      </c>
      <c r="AH997" s="7">
        <f t="shared" si="1092"/>
        <v>0</v>
      </c>
      <c r="AI997" s="7">
        <f t="shared" si="1083"/>
        <v>1</v>
      </c>
      <c r="AJ997" s="7" t="str">
        <f t="shared" si="1084"/>
        <v>0</v>
      </c>
      <c r="AK997" s="7" t="str">
        <f t="shared" si="1085"/>
        <v>6</v>
      </c>
      <c r="AL997" s="7" t="str">
        <f t="shared" si="1086"/>
        <v>1</v>
      </c>
      <c r="AM997" s="7" t="str">
        <f t="shared" si="1087"/>
        <v>0</v>
      </c>
      <c r="AN997" s="7" t="str">
        <f t="shared" si="1088"/>
        <v>11</v>
      </c>
      <c r="AO997" s="7" t="str">
        <f t="shared" si="1089"/>
        <v>0</v>
      </c>
      <c r="AP997" s="7">
        <f t="shared" si="1090"/>
        <v>23.5</v>
      </c>
      <c r="AQ997" s="7">
        <f t="shared" si="1091"/>
        <v>41.5</v>
      </c>
      <c r="AR997" s="10">
        <f t="shared" ref="AR997:AR998" si="1093">IF(AQ997&lt;AQ996,AR996+1,AR996)</f>
        <v>1</v>
      </c>
      <c r="AS997" s="10"/>
      <c r="AT997" s="152"/>
      <c r="AU997" t="s">
        <v>1813</v>
      </c>
    </row>
    <row r="998" spans="1:53" ht="15" customHeight="1">
      <c r="A998" s="14" t="s">
        <v>74</v>
      </c>
      <c r="B998" s="14" t="s">
        <v>75</v>
      </c>
      <c r="C998" s="14" t="s">
        <v>687</v>
      </c>
      <c r="D998" s="14" t="s">
        <v>1879</v>
      </c>
      <c r="E998" s="14"/>
      <c r="F998" s="22">
        <v>0.01</v>
      </c>
      <c r="G998" s="86" t="s">
        <v>613</v>
      </c>
      <c r="H998" s="14" t="s">
        <v>613</v>
      </c>
      <c r="I998" s="14" t="s">
        <v>613</v>
      </c>
      <c r="J998" s="14"/>
      <c r="K998" s="14"/>
      <c r="L998" s="14"/>
      <c r="M998" s="14"/>
      <c r="N998" s="14"/>
      <c r="O998" s="14"/>
      <c r="P998" s="14"/>
      <c r="Q998" s="14"/>
      <c r="R998" s="14"/>
      <c r="S998" s="14"/>
      <c r="T998" s="14"/>
      <c r="U998" s="14"/>
      <c r="V998" s="14"/>
      <c r="W998" s="14">
        <v>94</v>
      </c>
      <c r="X998" s="14"/>
      <c r="Y998" s="14"/>
      <c r="Z998" s="14"/>
      <c r="AA998" s="14"/>
      <c r="AB998" s="14"/>
      <c r="AC998" s="14"/>
      <c r="AD998" s="14"/>
      <c r="AE998" s="14">
        <v>5</v>
      </c>
      <c r="AF998" s="15">
        <v>0</v>
      </c>
      <c r="AG998" s="15">
        <f t="shared" ref="AG998:AH998" si="1094">IF(H998="US",1,0)</f>
        <v>0</v>
      </c>
      <c r="AH998" s="15">
        <f t="shared" si="1094"/>
        <v>0</v>
      </c>
      <c r="AI998" s="15">
        <f t="shared" si="1083"/>
        <v>0</v>
      </c>
      <c r="AJ998" s="15" t="str">
        <f t="shared" si="1084"/>
        <v>0</v>
      </c>
      <c r="AK998" s="15" t="str">
        <f t="shared" si="1085"/>
        <v>0</v>
      </c>
      <c r="AL998" s="15" t="str">
        <f t="shared" si="1086"/>
        <v>1</v>
      </c>
      <c r="AM998" s="15" t="str">
        <f t="shared" si="1087"/>
        <v>0</v>
      </c>
      <c r="AN998" s="15" t="str">
        <f t="shared" si="1088"/>
        <v>0</v>
      </c>
      <c r="AO998" s="15" t="str">
        <f t="shared" si="1089"/>
        <v>0</v>
      </c>
      <c r="AP998" s="15">
        <f t="shared" si="1090"/>
        <v>0.5</v>
      </c>
      <c r="AQ998" s="15">
        <f t="shared" si="1091"/>
        <v>1.5</v>
      </c>
      <c r="AR998" s="16">
        <f t="shared" si="1093"/>
        <v>2</v>
      </c>
      <c r="AS998" s="16"/>
      <c r="AT998" s="155"/>
      <c r="AU998" s="1" t="s">
        <v>1813</v>
      </c>
      <c r="AV998" s="1"/>
      <c r="AW998" s="1"/>
      <c r="AX998" s="1"/>
      <c r="AY998" s="1"/>
      <c r="AZ998" s="1"/>
      <c r="BA998" s="1"/>
    </row>
    <row r="999" spans="1:53" ht="15" customHeight="1">
      <c r="A999" s="18" t="s">
        <v>74</v>
      </c>
      <c r="B999" s="18" t="s">
        <v>75</v>
      </c>
      <c r="C999" s="18" t="s">
        <v>687</v>
      </c>
      <c r="D999" s="18" t="s">
        <v>2029</v>
      </c>
      <c r="E999" s="18"/>
      <c r="F999" s="17">
        <v>0.01</v>
      </c>
      <c r="G999" s="23" t="s">
        <v>613</v>
      </c>
      <c r="H999" s="6" t="s">
        <v>613</v>
      </c>
      <c r="I999" s="6" t="s">
        <v>613</v>
      </c>
      <c r="J999" s="14"/>
      <c r="K999" s="14"/>
      <c r="L999" s="14"/>
      <c r="M999" s="14"/>
      <c r="N999" s="14"/>
      <c r="O999" s="14"/>
      <c r="P999" s="14"/>
      <c r="Q999" s="14"/>
      <c r="R999" s="14"/>
      <c r="S999" s="14"/>
      <c r="T999" s="14"/>
      <c r="U999" s="14"/>
      <c r="V999" s="14"/>
      <c r="W999" s="14">
        <v>94</v>
      </c>
      <c r="X999" s="14"/>
      <c r="Y999" s="14"/>
      <c r="Z999" s="14"/>
      <c r="AA999" s="14"/>
      <c r="AB999" s="14"/>
      <c r="AC999" s="14"/>
      <c r="AD999" s="14"/>
      <c r="AE999" s="14">
        <v>5</v>
      </c>
      <c r="AF999" s="7"/>
      <c r="AG999" s="7"/>
      <c r="AH999" s="7"/>
      <c r="AI999" s="7"/>
      <c r="AJ999" s="7"/>
      <c r="AK999" s="7"/>
      <c r="AL999" s="7"/>
      <c r="AM999" s="7"/>
      <c r="AN999" s="7"/>
      <c r="AO999" s="7"/>
      <c r="AP999" s="7"/>
      <c r="AQ999" s="7"/>
      <c r="AR999" s="10"/>
      <c r="AS999" s="10"/>
      <c r="AT999" s="152"/>
      <c r="AU999" s="80" t="s">
        <v>1038</v>
      </c>
    </row>
    <row r="1000" spans="1:53" ht="15" customHeight="1">
      <c r="A1000" s="18" t="s">
        <v>74</v>
      </c>
      <c r="B1000" s="18" t="s">
        <v>75</v>
      </c>
      <c r="C1000" s="18" t="s">
        <v>687</v>
      </c>
      <c r="D1000" s="18" t="s">
        <v>2406</v>
      </c>
      <c r="E1000" s="18"/>
      <c r="F1000" s="17">
        <v>0.01</v>
      </c>
      <c r="G1000" s="23" t="s">
        <v>613</v>
      </c>
      <c r="H1000" s="6" t="s">
        <v>613</v>
      </c>
      <c r="I1000" s="6" t="s">
        <v>613</v>
      </c>
      <c r="J1000" s="14"/>
      <c r="K1000" s="14"/>
      <c r="L1000" s="14"/>
      <c r="M1000" s="14"/>
      <c r="N1000" s="14"/>
      <c r="O1000" s="14"/>
      <c r="P1000" s="14"/>
      <c r="Q1000" s="14"/>
      <c r="R1000" s="14"/>
      <c r="S1000" s="14"/>
      <c r="T1000" s="14"/>
      <c r="U1000" s="14"/>
      <c r="V1000" s="14"/>
      <c r="W1000" s="14">
        <v>94</v>
      </c>
      <c r="X1000" s="14"/>
      <c r="Y1000" s="14"/>
      <c r="Z1000" s="14"/>
      <c r="AA1000" s="14"/>
      <c r="AB1000" s="14"/>
      <c r="AC1000" s="14"/>
      <c r="AD1000" s="14"/>
      <c r="AE1000" s="14">
        <v>5</v>
      </c>
      <c r="AF1000" s="7"/>
      <c r="AG1000" s="7"/>
      <c r="AH1000" s="7"/>
      <c r="AI1000" s="7"/>
      <c r="AJ1000" s="7"/>
      <c r="AK1000" s="7"/>
      <c r="AL1000" s="7"/>
      <c r="AM1000" s="7"/>
      <c r="AN1000" s="7"/>
      <c r="AO1000" s="7"/>
      <c r="AP1000" s="7"/>
      <c r="AQ1000" s="7"/>
      <c r="AR1000" s="10"/>
      <c r="AS1000" s="10"/>
      <c r="AT1000" s="152"/>
      <c r="AU1000" s="80" t="s">
        <v>1038</v>
      </c>
    </row>
    <row r="1001" spans="1:53" ht="15" customHeight="1">
      <c r="A1001" s="18" t="s">
        <v>74</v>
      </c>
      <c r="B1001" s="18" t="s">
        <v>75</v>
      </c>
      <c r="C1001" s="18" t="s">
        <v>687</v>
      </c>
      <c r="D1001" s="18" t="s">
        <v>2419</v>
      </c>
      <c r="E1001" s="18"/>
      <c r="F1001" s="17">
        <v>0.01</v>
      </c>
      <c r="G1001" s="23" t="s">
        <v>613</v>
      </c>
      <c r="H1001" s="6" t="s">
        <v>613</v>
      </c>
      <c r="I1001" s="6" t="s">
        <v>613</v>
      </c>
      <c r="J1001" s="6"/>
      <c r="K1001" s="6"/>
      <c r="L1001" s="6"/>
      <c r="M1001" s="6"/>
      <c r="N1001" s="6"/>
      <c r="O1001" s="6"/>
      <c r="P1001" s="6"/>
      <c r="Q1001" s="6"/>
      <c r="R1001" s="6"/>
      <c r="S1001" s="6"/>
      <c r="T1001" s="6"/>
      <c r="U1001" s="6"/>
      <c r="V1001" s="6"/>
      <c r="W1001" s="14">
        <v>94</v>
      </c>
      <c r="X1001" s="14"/>
      <c r="Y1001" s="14"/>
      <c r="Z1001" s="14"/>
      <c r="AA1001" s="14"/>
      <c r="AB1001" s="14"/>
      <c r="AC1001" s="14"/>
      <c r="AD1001" s="14"/>
      <c r="AE1001" s="14">
        <v>5</v>
      </c>
      <c r="AF1001" s="7"/>
      <c r="AG1001" s="7"/>
      <c r="AH1001" s="7"/>
      <c r="AI1001" s="7"/>
      <c r="AJ1001" s="7"/>
      <c r="AK1001" s="7"/>
      <c r="AL1001" s="7"/>
      <c r="AM1001" s="7"/>
      <c r="AN1001" s="7"/>
      <c r="AO1001" s="7"/>
      <c r="AP1001" s="7"/>
      <c r="AQ1001" s="7"/>
      <c r="AR1001" s="10"/>
      <c r="AS1001" s="10"/>
      <c r="AT1001" s="152"/>
      <c r="AU1001" s="80" t="s">
        <v>1038</v>
      </c>
    </row>
    <row r="1002" spans="1:53" ht="15" customHeight="1">
      <c r="A1002" s="18" t="s">
        <v>74</v>
      </c>
      <c r="B1002" s="18" t="s">
        <v>75</v>
      </c>
      <c r="C1002" s="18" t="s">
        <v>687</v>
      </c>
      <c r="D1002" s="18" t="s">
        <v>2258</v>
      </c>
      <c r="E1002" s="18"/>
      <c r="F1002" s="17">
        <v>0.01</v>
      </c>
      <c r="G1002" s="23" t="s">
        <v>613</v>
      </c>
      <c r="H1002" s="6" t="s">
        <v>613</v>
      </c>
      <c r="I1002" s="6" t="s">
        <v>613</v>
      </c>
      <c r="J1002" s="6"/>
      <c r="K1002" s="6"/>
      <c r="L1002" s="6"/>
      <c r="M1002" s="6"/>
      <c r="N1002" s="6"/>
      <c r="O1002" s="6"/>
      <c r="P1002" s="6"/>
      <c r="Q1002" s="6"/>
      <c r="R1002" s="6"/>
      <c r="S1002" s="6"/>
      <c r="T1002" s="6"/>
      <c r="U1002" s="6"/>
      <c r="V1002" s="6"/>
      <c r="W1002" s="14">
        <v>94</v>
      </c>
      <c r="X1002" s="14"/>
      <c r="Y1002" s="14"/>
      <c r="Z1002" s="14"/>
      <c r="AA1002" s="14"/>
      <c r="AB1002" s="14"/>
      <c r="AC1002" s="14"/>
      <c r="AD1002" s="14"/>
      <c r="AE1002" s="14">
        <v>5</v>
      </c>
      <c r="AF1002" s="7"/>
      <c r="AG1002" s="7"/>
      <c r="AH1002" s="7"/>
      <c r="AI1002" s="7"/>
      <c r="AJ1002" s="7"/>
      <c r="AK1002" s="7"/>
      <c r="AL1002" s="7"/>
      <c r="AM1002" s="7"/>
      <c r="AN1002" s="7"/>
      <c r="AO1002" s="7"/>
      <c r="AP1002" s="7"/>
      <c r="AQ1002" s="7"/>
      <c r="AR1002" s="10"/>
      <c r="AS1002" s="10"/>
      <c r="AT1002" s="152"/>
      <c r="AU1002" s="80" t="s">
        <v>1038</v>
      </c>
    </row>
    <row r="1003" spans="1:53" ht="15" customHeight="1">
      <c r="A1003" s="18" t="s">
        <v>74</v>
      </c>
      <c r="B1003" s="18" t="s">
        <v>75</v>
      </c>
      <c r="C1003" s="18" t="s">
        <v>687</v>
      </c>
      <c r="D1003" s="18" t="s">
        <v>2420</v>
      </c>
      <c r="E1003" s="18" t="s">
        <v>2421</v>
      </c>
      <c r="F1003" s="17">
        <v>0.01</v>
      </c>
      <c r="G1003" s="23" t="s">
        <v>613</v>
      </c>
      <c r="H1003" s="6" t="s">
        <v>613</v>
      </c>
      <c r="I1003" s="6" t="s">
        <v>613</v>
      </c>
      <c r="J1003" s="6"/>
      <c r="K1003" s="6"/>
      <c r="L1003" s="6"/>
      <c r="M1003" s="6"/>
      <c r="N1003" s="6"/>
      <c r="O1003" s="6"/>
      <c r="P1003" s="6"/>
      <c r="Q1003" s="6"/>
      <c r="R1003" s="6"/>
      <c r="S1003" s="6"/>
      <c r="T1003" s="6"/>
      <c r="U1003" s="6"/>
      <c r="V1003" s="6"/>
      <c r="W1003" s="6">
        <v>94</v>
      </c>
      <c r="X1003" s="6"/>
      <c r="Y1003" s="6"/>
      <c r="Z1003" s="6"/>
      <c r="AA1003" s="6"/>
      <c r="AB1003" s="6"/>
      <c r="AC1003" s="6"/>
      <c r="AD1003" s="6"/>
      <c r="AE1003" s="6">
        <v>5</v>
      </c>
      <c r="AF1003" s="7"/>
      <c r="AG1003" s="7"/>
      <c r="AH1003" s="7"/>
      <c r="AI1003" s="7"/>
      <c r="AJ1003" s="7"/>
      <c r="AK1003" s="7"/>
      <c r="AL1003" s="7"/>
      <c r="AM1003" s="7"/>
      <c r="AN1003" s="7"/>
      <c r="AO1003" s="7"/>
      <c r="AP1003" s="7"/>
      <c r="AQ1003" s="7"/>
      <c r="AR1003" s="10"/>
      <c r="AS1003" s="10"/>
      <c r="AT1003" s="152"/>
      <c r="AU1003" s="80" t="s">
        <v>1038</v>
      </c>
    </row>
    <row r="1004" spans="1:53" ht="15" customHeight="1">
      <c r="A1004" s="28" t="s">
        <v>74</v>
      </c>
      <c r="B1004" s="28" t="s">
        <v>75</v>
      </c>
      <c r="C1004" s="28" t="s">
        <v>1436</v>
      </c>
      <c r="D1004" s="28"/>
      <c r="E1004" s="28"/>
      <c r="F1004" s="81">
        <v>0.01</v>
      </c>
      <c r="G1004" s="23" t="s">
        <v>613</v>
      </c>
      <c r="H1004" s="6" t="s">
        <v>613</v>
      </c>
      <c r="I1004" s="6" t="s">
        <v>613</v>
      </c>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7">
        <v>0</v>
      </c>
      <c r="AG1004" s="7">
        <f t="shared" ref="AG1004:AH1004" si="1095">IF(H1004="US",1,0)</f>
        <v>0</v>
      </c>
      <c r="AH1004" s="7">
        <f t="shared" si="1095"/>
        <v>0</v>
      </c>
      <c r="AI1004" s="7">
        <f t="shared" ref="AI1004:AI1005" si="1096">IF(G1004="US",1,0)</f>
        <v>0</v>
      </c>
      <c r="AJ1004" s="7" t="str">
        <f t="shared" ref="AJ1004:AJ1005" si="1097">IF(AF1004=0,"0",IF(AF1004=0.5,"3","6"))</f>
        <v>0</v>
      </c>
      <c r="AK1004" s="7" t="str">
        <f t="shared" ref="AK1004:AK1005" si="1098">IF(AI1004=1,"6","0")</f>
        <v>0</v>
      </c>
      <c r="AL1004" s="7" t="str">
        <f t="shared" ref="AL1004:AL1005" si="1099">IF(AF1004=0,"1",IF(AF1004=0.5,"3","6"))</f>
        <v>1</v>
      </c>
      <c r="AM1004" s="7" t="str">
        <f t="shared" ref="AM1004:AM1005" si="1100">IF(AH1004=1,"7","0")</f>
        <v>0</v>
      </c>
      <c r="AN1004" s="7" t="str">
        <f t="shared" ref="AN1004:AN1005" si="1101">IF(AI1004=1,"11","0")</f>
        <v>0</v>
      </c>
      <c r="AO1004" s="7" t="str">
        <f t="shared" ref="AO1004:AO1005" si="1102">IF(AG1004=1,"14","0")</f>
        <v>0</v>
      </c>
      <c r="AP1004" s="7">
        <f t="shared" ref="AP1004:AP1005" si="1103">(0.5*F1004)*100</f>
        <v>0.5</v>
      </c>
      <c r="AQ1004" s="7">
        <f t="shared" ref="AQ1004:AQ1005" si="1104">SUM(AJ1004+AK1004+AL1004+AM1004+AN1004+AO1004+AP1004)</f>
        <v>1.5</v>
      </c>
      <c r="AR1004" s="10">
        <f>IF(AQ1004&lt;AQ998,AR998+1,AR998)</f>
        <v>2</v>
      </c>
      <c r="AS1004" s="10"/>
      <c r="AT1004" s="152"/>
      <c r="AU1004" s="82" t="s">
        <v>1757</v>
      </c>
    </row>
    <row r="1005" spans="1:53" ht="15" customHeight="1">
      <c r="A1005" s="6" t="s">
        <v>74</v>
      </c>
      <c r="B1005" s="6" t="s">
        <v>75</v>
      </c>
      <c r="C1005" s="6" t="s">
        <v>2422</v>
      </c>
      <c r="D1005" s="6" t="s">
        <v>1879</v>
      </c>
      <c r="E1005" s="6"/>
      <c r="F1005" s="9">
        <v>0.01</v>
      </c>
      <c r="G1005" s="23" t="s">
        <v>613</v>
      </c>
      <c r="H1005" s="6" t="s">
        <v>613</v>
      </c>
      <c r="I1005" s="6" t="s">
        <v>613</v>
      </c>
      <c r="J1005" s="6"/>
      <c r="K1005" s="6"/>
      <c r="L1005" s="6"/>
      <c r="M1005" s="6"/>
      <c r="N1005" s="6"/>
      <c r="O1005" s="6"/>
      <c r="P1005" s="6"/>
      <c r="Q1005" s="6"/>
      <c r="R1005" s="6"/>
      <c r="S1005" s="6"/>
      <c r="T1005" s="6"/>
      <c r="U1005" s="6"/>
      <c r="V1005" s="6"/>
      <c r="W1005" s="6">
        <v>91</v>
      </c>
      <c r="X1005" s="6"/>
      <c r="Y1005" s="6"/>
      <c r="Z1005" s="6"/>
      <c r="AA1005" s="6"/>
      <c r="AB1005" s="6"/>
      <c r="AC1005" s="6"/>
      <c r="AD1005" s="6"/>
      <c r="AE1005" s="6">
        <v>8</v>
      </c>
      <c r="AF1005" s="7">
        <v>0</v>
      </c>
      <c r="AG1005" s="7">
        <f t="shared" ref="AG1005:AH1005" si="1105">IF(H1005="US",1,0)</f>
        <v>0</v>
      </c>
      <c r="AH1005" s="7">
        <f t="shared" si="1105"/>
        <v>0</v>
      </c>
      <c r="AI1005" s="7">
        <f t="shared" si="1096"/>
        <v>0</v>
      </c>
      <c r="AJ1005" s="7" t="str">
        <f t="shared" si="1097"/>
        <v>0</v>
      </c>
      <c r="AK1005" s="7" t="str">
        <f t="shared" si="1098"/>
        <v>0</v>
      </c>
      <c r="AL1005" s="7" t="str">
        <f t="shared" si="1099"/>
        <v>1</v>
      </c>
      <c r="AM1005" s="7" t="str">
        <f t="shared" si="1100"/>
        <v>0</v>
      </c>
      <c r="AN1005" s="7" t="str">
        <f t="shared" si="1101"/>
        <v>0</v>
      </c>
      <c r="AO1005" s="7" t="str">
        <f t="shared" si="1102"/>
        <v>0</v>
      </c>
      <c r="AP1005" s="7">
        <f t="shared" si="1103"/>
        <v>0.5</v>
      </c>
      <c r="AQ1005" s="7">
        <f t="shared" si="1104"/>
        <v>1.5</v>
      </c>
      <c r="AR1005" s="10">
        <f>IF(AQ1005&lt;AQ1004,AR1004+1,AR1004)</f>
        <v>2</v>
      </c>
      <c r="AS1005" s="10"/>
      <c r="AT1005" s="152"/>
      <c r="AU1005" t="s">
        <v>1813</v>
      </c>
    </row>
    <row r="1006" spans="1:53" ht="15" customHeight="1">
      <c r="A1006" s="18" t="s">
        <v>74</v>
      </c>
      <c r="B1006" s="18" t="s">
        <v>75</v>
      </c>
      <c r="C1006" s="18" t="s">
        <v>2422</v>
      </c>
      <c r="D1006" s="18" t="s">
        <v>2029</v>
      </c>
      <c r="E1006" s="18"/>
      <c r="F1006" s="9">
        <v>0.01</v>
      </c>
      <c r="G1006" s="23" t="s">
        <v>613</v>
      </c>
      <c r="H1006" s="6" t="s">
        <v>613</v>
      </c>
      <c r="I1006" s="6" t="s">
        <v>613</v>
      </c>
      <c r="J1006" s="6"/>
      <c r="K1006" s="6"/>
      <c r="L1006" s="6"/>
      <c r="M1006" s="6"/>
      <c r="N1006" s="6"/>
      <c r="O1006" s="6"/>
      <c r="P1006" s="6"/>
      <c r="Q1006" s="6"/>
      <c r="R1006" s="6"/>
      <c r="S1006" s="6"/>
      <c r="T1006" s="6"/>
      <c r="U1006" s="6"/>
      <c r="V1006" s="6"/>
      <c r="W1006" s="6">
        <v>91</v>
      </c>
      <c r="X1006" s="6"/>
      <c r="Y1006" s="6"/>
      <c r="Z1006" s="6"/>
      <c r="AA1006" s="6"/>
      <c r="AB1006" s="6"/>
      <c r="AC1006" s="6"/>
      <c r="AD1006" s="6"/>
      <c r="AE1006" s="6">
        <v>8</v>
      </c>
      <c r="AF1006" s="7"/>
      <c r="AG1006" s="7"/>
      <c r="AH1006" s="7"/>
      <c r="AI1006" s="7"/>
      <c r="AJ1006" s="7"/>
      <c r="AK1006" s="7"/>
      <c r="AL1006" s="7"/>
      <c r="AM1006" s="7"/>
      <c r="AN1006" s="7"/>
      <c r="AO1006" s="7"/>
      <c r="AP1006" s="7"/>
      <c r="AQ1006" s="7"/>
      <c r="AR1006" s="10"/>
      <c r="AS1006" s="10"/>
      <c r="AT1006" s="152"/>
      <c r="AU1006" s="80" t="s">
        <v>1038</v>
      </c>
    </row>
    <row r="1007" spans="1:53" ht="15" customHeight="1">
      <c r="A1007" s="18" t="s">
        <v>74</v>
      </c>
      <c r="B1007" s="18" t="s">
        <v>75</v>
      </c>
      <c r="C1007" s="18" t="s">
        <v>2422</v>
      </c>
      <c r="D1007" s="18" t="s">
        <v>2258</v>
      </c>
      <c r="E1007" s="18"/>
      <c r="F1007" s="9">
        <v>0.01</v>
      </c>
      <c r="G1007" s="23" t="s">
        <v>613</v>
      </c>
      <c r="H1007" s="6" t="s">
        <v>613</v>
      </c>
      <c r="I1007" s="6" t="s">
        <v>613</v>
      </c>
      <c r="J1007" s="6"/>
      <c r="K1007" s="6"/>
      <c r="L1007" s="6"/>
      <c r="M1007" s="6"/>
      <c r="N1007" s="6"/>
      <c r="O1007" s="6"/>
      <c r="P1007" s="6"/>
      <c r="Q1007" s="6"/>
      <c r="R1007" s="6"/>
      <c r="S1007" s="6"/>
      <c r="T1007" s="6"/>
      <c r="U1007" s="6"/>
      <c r="V1007" s="6"/>
      <c r="W1007" s="6">
        <v>91</v>
      </c>
      <c r="X1007" s="6"/>
      <c r="Y1007" s="6"/>
      <c r="Z1007" s="6"/>
      <c r="AA1007" s="6"/>
      <c r="AB1007" s="6"/>
      <c r="AC1007" s="6"/>
      <c r="AD1007" s="6"/>
      <c r="AE1007" s="6">
        <v>8</v>
      </c>
      <c r="AF1007" s="7"/>
      <c r="AG1007" s="7"/>
      <c r="AH1007" s="7"/>
      <c r="AI1007" s="7"/>
      <c r="AJ1007" s="7"/>
      <c r="AK1007" s="7"/>
      <c r="AL1007" s="7"/>
      <c r="AM1007" s="7"/>
      <c r="AN1007" s="7"/>
      <c r="AO1007" s="7"/>
      <c r="AP1007" s="7"/>
      <c r="AQ1007" s="7"/>
      <c r="AR1007" s="10"/>
      <c r="AS1007" s="10"/>
      <c r="AT1007" s="152"/>
      <c r="AU1007" s="80" t="s">
        <v>1038</v>
      </c>
    </row>
    <row r="1008" spans="1:53" ht="15" customHeight="1">
      <c r="A1008" s="18" t="s">
        <v>74</v>
      </c>
      <c r="B1008" s="18" t="s">
        <v>75</v>
      </c>
      <c r="C1008" s="18" t="s">
        <v>2422</v>
      </c>
      <c r="D1008" s="18" t="s">
        <v>2412</v>
      </c>
      <c r="E1008" s="18"/>
      <c r="F1008" s="9">
        <v>0.01</v>
      </c>
      <c r="G1008" s="23" t="s">
        <v>613</v>
      </c>
      <c r="H1008" s="6" t="s">
        <v>613</v>
      </c>
      <c r="I1008" s="6" t="s">
        <v>613</v>
      </c>
      <c r="J1008" s="6"/>
      <c r="K1008" s="6"/>
      <c r="L1008" s="6"/>
      <c r="M1008" s="6"/>
      <c r="N1008" s="6"/>
      <c r="O1008" s="6"/>
      <c r="P1008" s="6"/>
      <c r="Q1008" s="6"/>
      <c r="R1008" s="6"/>
      <c r="S1008" s="6"/>
      <c r="T1008" s="6"/>
      <c r="U1008" s="6"/>
      <c r="V1008" s="6"/>
      <c r="W1008" s="6">
        <v>91</v>
      </c>
      <c r="X1008" s="6"/>
      <c r="Y1008" s="6"/>
      <c r="Z1008" s="6"/>
      <c r="AA1008" s="6"/>
      <c r="AB1008" s="6"/>
      <c r="AC1008" s="6"/>
      <c r="AD1008" s="6"/>
      <c r="AE1008" s="6">
        <v>8</v>
      </c>
      <c r="AF1008" s="7"/>
      <c r="AG1008" s="7"/>
      <c r="AH1008" s="7"/>
      <c r="AI1008" s="7"/>
      <c r="AJ1008" s="7"/>
      <c r="AK1008" s="7"/>
      <c r="AL1008" s="7"/>
      <c r="AM1008" s="7"/>
      <c r="AN1008" s="7"/>
      <c r="AO1008" s="7"/>
      <c r="AP1008" s="7"/>
      <c r="AQ1008" s="7"/>
      <c r="AR1008" s="10"/>
      <c r="AS1008" s="10"/>
      <c r="AT1008" s="152"/>
      <c r="AU1008" s="80" t="s">
        <v>1026</v>
      </c>
    </row>
    <row r="1009" spans="1:53" ht="15" customHeight="1">
      <c r="A1009" s="18" t="s">
        <v>74</v>
      </c>
      <c r="B1009" s="18" t="s">
        <v>75</v>
      </c>
      <c r="C1009" s="18" t="s">
        <v>2422</v>
      </c>
      <c r="D1009" s="18" t="s">
        <v>2423</v>
      </c>
      <c r="E1009" s="18"/>
      <c r="F1009" s="17"/>
      <c r="G1009" s="23"/>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7"/>
      <c r="AG1009" s="7"/>
      <c r="AH1009" s="7"/>
      <c r="AI1009" s="7"/>
      <c r="AJ1009" s="7"/>
      <c r="AK1009" s="7"/>
      <c r="AL1009" s="7"/>
      <c r="AM1009" s="7"/>
      <c r="AN1009" s="7"/>
      <c r="AO1009" s="7"/>
      <c r="AP1009" s="7"/>
      <c r="AQ1009" s="7"/>
      <c r="AR1009" s="10"/>
      <c r="AS1009" s="10"/>
      <c r="AT1009" s="152"/>
      <c r="AU1009" s="80" t="s">
        <v>1038</v>
      </c>
    </row>
    <row r="1010" spans="1:53" ht="15" customHeight="1">
      <c r="A1010" s="14" t="s">
        <v>74</v>
      </c>
      <c r="B1010" s="14" t="s">
        <v>75</v>
      </c>
      <c r="C1010" s="14" t="s">
        <v>685</v>
      </c>
      <c r="D1010" s="14" t="s">
        <v>2406</v>
      </c>
      <c r="E1010" s="14"/>
      <c r="F1010" s="22">
        <v>0.05</v>
      </c>
      <c r="G1010" s="86" t="s">
        <v>613</v>
      </c>
      <c r="H1010" s="14" t="s">
        <v>613</v>
      </c>
      <c r="I1010" s="14" t="s">
        <v>613</v>
      </c>
      <c r="J1010" s="14"/>
      <c r="K1010" s="14"/>
      <c r="L1010" s="14"/>
      <c r="M1010" s="14"/>
      <c r="N1010" s="14"/>
      <c r="O1010" s="14"/>
      <c r="P1010" s="14"/>
      <c r="Q1010" s="14"/>
      <c r="R1010" s="14"/>
      <c r="S1010" s="14"/>
      <c r="T1010" s="14"/>
      <c r="U1010" s="14"/>
      <c r="V1010" s="14"/>
      <c r="W1010" s="14">
        <v>90</v>
      </c>
      <c r="X1010" s="14"/>
      <c r="Y1010" s="14"/>
      <c r="Z1010" s="14"/>
      <c r="AA1010" s="14"/>
      <c r="AB1010" s="14"/>
      <c r="AC1010" s="14"/>
      <c r="AD1010" s="14"/>
      <c r="AE1010" s="14"/>
      <c r="AF1010" s="15">
        <v>0</v>
      </c>
      <c r="AG1010" s="15">
        <f t="shared" ref="AG1010:AH1010" si="1106">IF(H1010="US",1,0)</f>
        <v>0</v>
      </c>
      <c r="AH1010" s="15">
        <f t="shared" si="1106"/>
        <v>0</v>
      </c>
      <c r="AI1010" s="15">
        <f>IF(G1010="US",1,0)</f>
        <v>0</v>
      </c>
      <c r="AJ1010" s="15" t="str">
        <f>IF(AF1010=0,"0",IF(AF1010=0.5,"3","6"))</f>
        <v>0</v>
      </c>
      <c r="AK1010" s="15" t="str">
        <f>IF(AI1010=1,"6","0")</f>
        <v>0</v>
      </c>
      <c r="AL1010" s="15" t="str">
        <f>IF(AF1010=0,"1",IF(AF1010=0.5,"3","6"))</f>
        <v>1</v>
      </c>
      <c r="AM1010" s="15" t="str">
        <f>IF(AH1010=1,"7","0")</f>
        <v>0</v>
      </c>
      <c r="AN1010" s="15" t="str">
        <f>IF(AI1010=1,"11","0")</f>
        <v>0</v>
      </c>
      <c r="AO1010" s="15" t="str">
        <f>IF(AG1010=1,"14","0")</f>
        <v>0</v>
      </c>
      <c r="AP1010" s="15">
        <f>(0.5*F1010)*100</f>
        <v>2.5</v>
      </c>
      <c r="AQ1010" s="15">
        <f>SUM(AJ1010+AK1010+AL1010+AM1010+AN1010+AO1010+AP1010)</f>
        <v>3.5</v>
      </c>
      <c r="AR1010" s="16">
        <f>IF(AQ1010&lt;AQ1005,AR1005+1,AR1005)</f>
        <v>2</v>
      </c>
      <c r="AS1010" s="16"/>
      <c r="AT1010" s="155"/>
      <c r="AU1010" s="1" t="s">
        <v>1813</v>
      </c>
      <c r="AV1010" s="1"/>
      <c r="AW1010" s="1"/>
      <c r="AX1010" s="1"/>
      <c r="AY1010" s="1"/>
      <c r="AZ1010" s="1"/>
      <c r="BA1010" s="1"/>
    </row>
    <row r="1011" spans="1:53" ht="15" customHeight="1">
      <c r="A1011" s="18" t="s">
        <v>74</v>
      </c>
      <c r="B1011" s="18" t="s">
        <v>75</v>
      </c>
      <c r="C1011" s="18" t="s">
        <v>685</v>
      </c>
      <c r="D1011" s="18" t="s">
        <v>1887</v>
      </c>
      <c r="E1011" s="18"/>
      <c r="F1011" s="17"/>
      <c r="G1011" s="23"/>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7"/>
      <c r="AG1011" s="7"/>
      <c r="AH1011" s="7"/>
      <c r="AI1011" s="7"/>
      <c r="AJ1011" s="7"/>
      <c r="AK1011" s="7"/>
      <c r="AL1011" s="7"/>
      <c r="AM1011" s="7"/>
      <c r="AN1011" s="7"/>
      <c r="AO1011" s="7"/>
      <c r="AP1011" s="7"/>
      <c r="AQ1011" s="7"/>
      <c r="AR1011" s="10"/>
      <c r="AS1011" s="10"/>
      <c r="AT1011" s="152"/>
      <c r="AU1011" s="80" t="s">
        <v>1038</v>
      </c>
    </row>
    <row r="1012" spans="1:53" ht="15" customHeight="1">
      <c r="A1012" s="18" t="s">
        <v>74</v>
      </c>
      <c r="B1012" s="18" t="s">
        <v>75</v>
      </c>
      <c r="C1012" s="18" t="s">
        <v>685</v>
      </c>
      <c r="D1012" s="18" t="s">
        <v>2424</v>
      </c>
      <c r="E1012" s="18"/>
      <c r="F1012" s="22">
        <v>0.05</v>
      </c>
      <c r="G1012" s="86" t="s">
        <v>613</v>
      </c>
      <c r="H1012" s="14" t="s">
        <v>613</v>
      </c>
      <c r="I1012" s="14" t="s">
        <v>613</v>
      </c>
      <c r="J1012" s="14"/>
      <c r="K1012" s="14"/>
      <c r="L1012" s="14"/>
      <c r="M1012" s="14"/>
      <c r="N1012" s="14"/>
      <c r="O1012" s="14"/>
      <c r="P1012" s="14"/>
      <c r="Q1012" s="14"/>
      <c r="R1012" s="14"/>
      <c r="S1012" s="14"/>
      <c r="T1012" s="14"/>
      <c r="U1012" s="14"/>
      <c r="V1012" s="14"/>
      <c r="W1012" s="14">
        <v>90</v>
      </c>
      <c r="X1012" s="14"/>
      <c r="Y1012" s="14"/>
      <c r="Z1012" s="14"/>
      <c r="AA1012" s="14"/>
      <c r="AB1012" s="14"/>
      <c r="AC1012" s="14"/>
      <c r="AD1012" s="14"/>
      <c r="AE1012" s="14"/>
      <c r="AF1012" s="7"/>
      <c r="AG1012" s="7"/>
      <c r="AH1012" s="7"/>
      <c r="AI1012" s="7"/>
      <c r="AJ1012" s="7"/>
      <c r="AK1012" s="7"/>
      <c r="AL1012" s="7"/>
      <c r="AM1012" s="7"/>
      <c r="AN1012" s="7"/>
      <c r="AO1012" s="7"/>
      <c r="AP1012" s="7"/>
      <c r="AQ1012" s="7"/>
      <c r="AR1012" s="10"/>
      <c r="AS1012" s="10"/>
      <c r="AT1012" s="152"/>
      <c r="AU1012" s="80" t="s">
        <v>1038</v>
      </c>
    </row>
    <row r="1013" spans="1:53" ht="15" customHeight="1">
      <c r="A1013" s="18" t="s">
        <v>74</v>
      </c>
      <c r="B1013" s="18" t="s">
        <v>75</v>
      </c>
      <c r="C1013" s="18" t="s">
        <v>685</v>
      </c>
      <c r="D1013" s="18" t="s">
        <v>2425</v>
      </c>
      <c r="E1013" s="18"/>
      <c r="F1013" s="22">
        <v>0.05</v>
      </c>
      <c r="G1013" s="86" t="s">
        <v>613</v>
      </c>
      <c r="H1013" s="14" t="s">
        <v>613</v>
      </c>
      <c r="I1013" s="14" t="s">
        <v>613</v>
      </c>
      <c r="J1013" s="14"/>
      <c r="K1013" s="14"/>
      <c r="L1013" s="14"/>
      <c r="M1013" s="14"/>
      <c r="N1013" s="14"/>
      <c r="O1013" s="14"/>
      <c r="P1013" s="14"/>
      <c r="Q1013" s="14"/>
      <c r="R1013" s="14"/>
      <c r="S1013" s="14"/>
      <c r="T1013" s="14"/>
      <c r="U1013" s="14"/>
      <c r="V1013" s="14"/>
      <c r="W1013" s="14">
        <v>90</v>
      </c>
      <c r="X1013" s="14"/>
      <c r="Y1013" s="14"/>
      <c r="Z1013" s="14"/>
      <c r="AA1013" s="14"/>
      <c r="AB1013" s="14"/>
      <c r="AC1013" s="14"/>
      <c r="AD1013" s="14"/>
      <c r="AE1013" s="14"/>
      <c r="AF1013" s="7"/>
      <c r="AG1013" s="7"/>
      <c r="AH1013" s="7"/>
      <c r="AI1013" s="7"/>
      <c r="AJ1013" s="7"/>
      <c r="AK1013" s="7"/>
      <c r="AL1013" s="7"/>
      <c r="AM1013" s="7"/>
      <c r="AN1013" s="7"/>
      <c r="AO1013" s="7"/>
      <c r="AP1013" s="7"/>
      <c r="AQ1013" s="7"/>
      <c r="AR1013" s="10"/>
      <c r="AS1013" s="10"/>
      <c r="AT1013" s="152"/>
      <c r="AU1013" s="80" t="s">
        <v>1038</v>
      </c>
    </row>
    <row r="1014" spans="1:53" ht="15" customHeight="1">
      <c r="A1014" s="18" t="s">
        <v>74</v>
      </c>
      <c r="B1014" s="18" t="s">
        <v>75</v>
      </c>
      <c r="C1014" s="18" t="s">
        <v>155</v>
      </c>
      <c r="D1014" s="18" t="s">
        <v>1879</v>
      </c>
      <c r="E1014" s="18"/>
      <c r="F1014" s="17"/>
      <c r="G1014" s="23"/>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7"/>
      <c r="AG1014" s="7"/>
      <c r="AH1014" s="7"/>
      <c r="AI1014" s="7"/>
      <c r="AJ1014" s="7"/>
      <c r="AK1014" s="7"/>
      <c r="AL1014" s="8"/>
      <c r="AM1014" s="8"/>
      <c r="AN1014" s="7"/>
      <c r="AO1014" s="7"/>
      <c r="AP1014" s="7"/>
      <c r="AQ1014" s="7"/>
      <c r="AR1014" s="7"/>
      <c r="AS1014" s="7"/>
      <c r="AT1014" s="152"/>
      <c r="AU1014" s="80" t="s">
        <v>1038</v>
      </c>
    </row>
    <row r="1015" spans="1:53" ht="15" customHeight="1">
      <c r="A1015" s="18" t="s">
        <v>74</v>
      </c>
      <c r="B1015" s="18" t="s">
        <v>75</v>
      </c>
      <c r="C1015" s="18" t="s">
        <v>155</v>
      </c>
      <c r="D1015" s="18" t="s">
        <v>2029</v>
      </c>
      <c r="E1015" s="18"/>
      <c r="F1015" s="17"/>
      <c r="G1015" s="23"/>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7"/>
      <c r="AG1015" s="7"/>
      <c r="AH1015" s="7"/>
      <c r="AI1015" s="7"/>
      <c r="AJ1015" s="7"/>
      <c r="AK1015" s="7"/>
      <c r="AL1015" s="8"/>
      <c r="AM1015" s="8"/>
      <c r="AN1015" s="7"/>
      <c r="AO1015" s="7"/>
      <c r="AP1015" s="7"/>
      <c r="AQ1015" s="7"/>
      <c r="AR1015" s="7"/>
      <c r="AS1015" s="7"/>
      <c r="AT1015" s="152"/>
      <c r="AU1015" s="80" t="s">
        <v>1038</v>
      </c>
    </row>
    <row r="1016" spans="1:53" ht="15" customHeight="1">
      <c r="A1016" s="18" t="s">
        <v>74</v>
      </c>
      <c r="B1016" s="18" t="s">
        <v>75</v>
      </c>
      <c r="C1016" s="18" t="s">
        <v>155</v>
      </c>
      <c r="D1016" s="18" t="s">
        <v>2258</v>
      </c>
      <c r="E1016" s="18" t="s">
        <v>2426</v>
      </c>
      <c r="F1016" s="17">
        <v>0.51</v>
      </c>
      <c r="G1016" s="23" t="s">
        <v>525</v>
      </c>
      <c r="H1016" s="6" t="s">
        <v>613</v>
      </c>
      <c r="I1016" s="6" t="s">
        <v>525</v>
      </c>
      <c r="J1016" s="6"/>
      <c r="K1016" s="6"/>
      <c r="L1016" s="6"/>
      <c r="M1016" s="6"/>
      <c r="N1016" s="6"/>
      <c r="O1016" s="6"/>
      <c r="P1016" s="6"/>
      <c r="Q1016" s="6"/>
      <c r="R1016" s="6"/>
      <c r="S1016" s="6"/>
      <c r="T1016" s="6"/>
      <c r="U1016" s="6"/>
      <c r="V1016" s="6"/>
      <c r="W1016" s="6">
        <v>49</v>
      </c>
      <c r="X1016" s="6"/>
      <c r="Y1016" s="6"/>
      <c r="Z1016" s="6"/>
      <c r="AA1016" s="6"/>
      <c r="AB1016" s="6"/>
      <c r="AC1016" s="6"/>
      <c r="AD1016" s="6"/>
      <c r="AE1016" s="6"/>
      <c r="AF1016" s="7"/>
      <c r="AG1016" s="7"/>
      <c r="AH1016" s="7"/>
      <c r="AI1016" s="7"/>
      <c r="AJ1016" s="7"/>
      <c r="AK1016" s="7"/>
      <c r="AL1016" s="8"/>
      <c r="AM1016" s="8"/>
      <c r="AN1016" s="7"/>
      <c r="AO1016" s="7"/>
      <c r="AP1016" s="7"/>
      <c r="AQ1016" s="7"/>
      <c r="AR1016" s="7"/>
      <c r="AS1016" s="7"/>
      <c r="AT1016" s="152"/>
      <c r="AU1016" s="80" t="s">
        <v>1038</v>
      </c>
    </row>
    <row r="1017" spans="1:53" ht="15" customHeight="1">
      <c r="A1017" s="18" t="s">
        <v>74</v>
      </c>
      <c r="B1017" s="18" t="s">
        <v>75</v>
      </c>
      <c r="C1017" s="18" t="s">
        <v>155</v>
      </c>
      <c r="D1017" s="18" t="s">
        <v>2412</v>
      </c>
      <c r="E1017" s="18" t="s">
        <v>2426</v>
      </c>
      <c r="F1017" s="17">
        <v>0.51</v>
      </c>
      <c r="G1017" s="23" t="s">
        <v>525</v>
      </c>
      <c r="H1017" s="6" t="s">
        <v>613</v>
      </c>
      <c r="I1017" s="6" t="s">
        <v>525</v>
      </c>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7"/>
      <c r="AG1017" s="7"/>
      <c r="AH1017" s="7"/>
      <c r="AI1017" s="7"/>
      <c r="AJ1017" s="7"/>
      <c r="AK1017" s="7"/>
      <c r="AL1017" s="8"/>
      <c r="AM1017" s="8"/>
      <c r="AN1017" s="7"/>
      <c r="AO1017" s="7"/>
      <c r="AP1017" s="7"/>
      <c r="AQ1017" s="7"/>
      <c r="AR1017" s="7"/>
      <c r="AS1017" s="7"/>
      <c r="AT1017" s="152"/>
      <c r="AU1017" s="80" t="s">
        <v>1038</v>
      </c>
    </row>
    <row r="1018" spans="1:53" ht="15" customHeight="1">
      <c r="A1018" s="18" t="s">
        <v>688</v>
      </c>
      <c r="B1018" s="18" t="s">
        <v>688</v>
      </c>
      <c r="C1018" s="18" t="s">
        <v>1438</v>
      </c>
      <c r="D1018" s="18"/>
      <c r="E1018" s="18"/>
      <c r="F1018" s="17">
        <v>0</v>
      </c>
      <c r="G1018" s="23" t="s">
        <v>567</v>
      </c>
      <c r="H1018" s="6" t="s">
        <v>567</v>
      </c>
      <c r="I1018" s="6" t="s">
        <v>567</v>
      </c>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7">
        <v>0</v>
      </c>
      <c r="AG1018" s="7">
        <f t="shared" ref="AG1018:AH1018" si="1107">IF(H1018="US",1,0)</f>
        <v>0</v>
      </c>
      <c r="AH1018" s="7">
        <f t="shared" si="1107"/>
        <v>0</v>
      </c>
      <c r="AI1018" s="7">
        <f>IF(G1018="US",1,0)</f>
        <v>0</v>
      </c>
      <c r="AJ1018" s="7" t="str">
        <f>IF(AF1018=0,"0",IF(AF1018=0.5,"3","6"))</f>
        <v>0</v>
      </c>
      <c r="AK1018" s="7" t="str">
        <f>IF(AI1018=1,"6","0")</f>
        <v>0</v>
      </c>
      <c r="AL1018" s="7" t="str">
        <f>IF(AF1018=0,"1",IF(AF1018=0.5,"3","6"))</f>
        <v>1</v>
      </c>
      <c r="AM1018" s="7" t="str">
        <f>IF(AH1018=1,"7","0")</f>
        <v>0</v>
      </c>
      <c r="AN1018" s="7" t="str">
        <f>IF(AI1018=1,"11","0")</f>
        <v>0</v>
      </c>
      <c r="AO1018" s="7" t="str">
        <f>IF(AG1018=1,"14","0")</f>
        <v>0</v>
      </c>
      <c r="AP1018" s="7">
        <f>(0.5*F1018)*100</f>
        <v>0</v>
      </c>
      <c r="AQ1018" s="7">
        <f>SUM(AJ1018+AK1018+AL1018+AM1018+AN1018+AO1018+AP1018)</f>
        <v>1</v>
      </c>
      <c r="AR1018" s="10">
        <f>IF(AQ1018&lt;AQ1014,AR1014+1,AR1014)</f>
        <v>0</v>
      </c>
      <c r="AS1018" s="10"/>
      <c r="AT1018" s="152"/>
      <c r="AU1018" s="80" t="s">
        <v>1038</v>
      </c>
    </row>
    <row r="1019" spans="1:53" ht="15" customHeight="1">
      <c r="A1019" s="18" t="s">
        <v>688</v>
      </c>
      <c r="B1019" s="18" t="s">
        <v>688</v>
      </c>
      <c r="C1019" s="18" t="s">
        <v>2427</v>
      </c>
      <c r="D1019" s="18"/>
      <c r="E1019" s="18"/>
      <c r="F1019" s="17"/>
      <c r="G1019" s="23"/>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7"/>
      <c r="AG1019" s="7"/>
      <c r="AH1019" s="7"/>
      <c r="AI1019" s="7"/>
      <c r="AJ1019" s="7"/>
      <c r="AK1019" s="7"/>
      <c r="AL1019" s="8"/>
      <c r="AM1019" s="8"/>
      <c r="AN1019" s="7"/>
      <c r="AO1019" s="7"/>
      <c r="AP1019" s="7"/>
      <c r="AQ1019" s="7"/>
      <c r="AR1019" s="7"/>
      <c r="AS1019" s="7"/>
      <c r="AT1019" s="152"/>
      <c r="AU1019" s="80" t="s">
        <v>1038</v>
      </c>
    </row>
    <row r="1020" spans="1:53" ht="15" customHeight="1">
      <c r="A1020" s="18" t="s">
        <v>688</v>
      </c>
      <c r="B1020" s="18" t="s">
        <v>688</v>
      </c>
      <c r="C1020" s="18" t="s">
        <v>2428</v>
      </c>
      <c r="D1020" s="18"/>
      <c r="E1020" s="18"/>
      <c r="F1020" s="17"/>
      <c r="G1020" s="23"/>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7"/>
      <c r="AG1020" s="7"/>
      <c r="AH1020" s="7"/>
      <c r="AI1020" s="7"/>
      <c r="AJ1020" s="7"/>
      <c r="AK1020" s="7"/>
      <c r="AL1020" s="8"/>
      <c r="AM1020" s="8"/>
      <c r="AN1020" s="7"/>
      <c r="AO1020" s="7"/>
      <c r="AP1020" s="7"/>
      <c r="AQ1020" s="7"/>
      <c r="AR1020" s="7"/>
      <c r="AS1020" s="7"/>
      <c r="AT1020" s="152"/>
      <c r="AU1020" s="80" t="s">
        <v>1038</v>
      </c>
    </row>
    <row r="1021" spans="1:53" ht="15" customHeight="1">
      <c r="A1021" s="18" t="s">
        <v>688</v>
      </c>
      <c r="B1021" s="18" t="s">
        <v>688</v>
      </c>
      <c r="C1021" s="18" t="s">
        <v>1437</v>
      </c>
      <c r="D1021" s="18"/>
      <c r="E1021" s="18"/>
      <c r="F1021" s="17">
        <v>0</v>
      </c>
      <c r="G1021" s="23" t="s">
        <v>567</v>
      </c>
      <c r="H1021" s="6" t="s">
        <v>445</v>
      </c>
      <c r="I1021" s="6" t="s">
        <v>446</v>
      </c>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7">
        <v>0</v>
      </c>
      <c r="AG1021" s="7">
        <f t="shared" ref="AG1021:AH1021" si="1108">IF(H1021="US",1,0)</f>
        <v>0</v>
      </c>
      <c r="AH1021" s="7">
        <f t="shared" si="1108"/>
        <v>0</v>
      </c>
      <c r="AI1021" s="7">
        <f>IF(G1021="US",1,0)</f>
        <v>0</v>
      </c>
      <c r="AJ1021" s="7" t="str">
        <f>IF(AF1021=0,"0",IF(AF1021=0.5,"3","6"))</f>
        <v>0</v>
      </c>
      <c r="AK1021" s="7" t="str">
        <f>IF(AI1021=1,"6","0")</f>
        <v>0</v>
      </c>
      <c r="AL1021" s="7" t="str">
        <f>IF(AF1021=0,"1",IF(AF1021=0.5,"3","6"))</f>
        <v>1</v>
      </c>
      <c r="AM1021" s="7" t="str">
        <f>IF(AH1021=1,"7","0")</f>
        <v>0</v>
      </c>
      <c r="AN1021" s="7" t="str">
        <f>IF(AI1021=1,"11","0")</f>
        <v>0</v>
      </c>
      <c r="AO1021" s="7" t="str">
        <f>IF(AG1021=1,"14","0")</f>
        <v>0</v>
      </c>
      <c r="AP1021" s="7">
        <f>(0.5*F1021)*100</f>
        <v>0</v>
      </c>
      <c r="AQ1021" s="7">
        <f>SUM(AJ1021+AK1021+AL1021+AM1021+AN1021+AO1021+AP1021)</f>
        <v>1</v>
      </c>
      <c r="AR1021" s="10">
        <f>IF(AQ1021&lt;AQ1020,AR1020+1,AR1020)</f>
        <v>0</v>
      </c>
      <c r="AS1021" s="10"/>
      <c r="AT1021" s="152"/>
      <c r="AU1021" s="80" t="s">
        <v>1038</v>
      </c>
    </row>
    <row r="1022" spans="1:53" ht="15" customHeight="1">
      <c r="A1022" s="18" t="s">
        <v>688</v>
      </c>
      <c r="B1022" s="18" t="s">
        <v>688</v>
      </c>
      <c r="C1022" s="18" t="s">
        <v>2429</v>
      </c>
      <c r="D1022" s="18"/>
      <c r="E1022" s="18"/>
      <c r="F1022" s="17"/>
      <c r="G1022" s="23"/>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7"/>
      <c r="AG1022" s="7"/>
      <c r="AH1022" s="7"/>
      <c r="AI1022" s="7"/>
      <c r="AJ1022" s="7"/>
      <c r="AK1022" s="7"/>
      <c r="AL1022" s="8"/>
      <c r="AM1022" s="8"/>
      <c r="AN1022" s="7"/>
      <c r="AO1022" s="7"/>
      <c r="AP1022" s="7"/>
      <c r="AQ1022" s="7"/>
      <c r="AR1022" s="7"/>
      <c r="AS1022" s="7"/>
      <c r="AT1022" s="152"/>
      <c r="AU1022" s="80" t="s">
        <v>1038</v>
      </c>
    </row>
    <row r="1023" spans="1:53" ht="15" customHeight="1">
      <c r="A1023" s="18" t="s">
        <v>688</v>
      </c>
      <c r="B1023" s="18" t="s">
        <v>688</v>
      </c>
      <c r="C1023" s="18" t="s">
        <v>1439</v>
      </c>
      <c r="D1023" s="18"/>
      <c r="E1023" s="18"/>
      <c r="F1023" s="17">
        <v>0</v>
      </c>
      <c r="G1023" s="23" t="s">
        <v>567</v>
      </c>
      <c r="H1023" s="6" t="s">
        <v>446</v>
      </c>
      <c r="I1023" s="6" t="s">
        <v>446</v>
      </c>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7">
        <v>0</v>
      </c>
      <c r="AG1023" s="7">
        <f t="shared" ref="AG1023:AH1023" si="1109">IF(H1023="US",1,0)</f>
        <v>0</v>
      </c>
      <c r="AH1023" s="7">
        <f t="shared" si="1109"/>
        <v>0</v>
      </c>
      <c r="AI1023" s="7">
        <f t="shared" ref="AI1023:AI1024" si="1110">IF(G1023="US",1,0)</f>
        <v>0</v>
      </c>
      <c r="AJ1023" s="7" t="str">
        <f t="shared" ref="AJ1023:AJ1024" si="1111">IF(AF1023=0,"0",IF(AF1023=0.5,"3","6"))</f>
        <v>0</v>
      </c>
      <c r="AK1023" s="7" t="str">
        <f t="shared" ref="AK1023:AK1024" si="1112">IF(AI1023=1,"6","0")</f>
        <v>0</v>
      </c>
      <c r="AL1023" s="7" t="str">
        <f t="shared" ref="AL1023:AL1024" si="1113">IF(AF1023=0,"1",IF(AF1023=0.5,"3","6"))</f>
        <v>1</v>
      </c>
      <c r="AM1023" s="7" t="str">
        <f t="shared" ref="AM1023:AM1024" si="1114">IF(AH1023=1,"7","0")</f>
        <v>0</v>
      </c>
      <c r="AN1023" s="7" t="str">
        <f t="shared" ref="AN1023:AN1024" si="1115">IF(AI1023=1,"11","0")</f>
        <v>0</v>
      </c>
      <c r="AO1023" s="7" t="str">
        <f t="shared" ref="AO1023:AO1024" si="1116">IF(AG1023=1,"14","0")</f>
        <v>0</v>
      </c>
      <c r="AP1023" s="7">
        <f t="shared" ref="AP1023:AP1024" si="1117">(0.5*F1023)*100</f>
        <v>0</v>
      </c>
      <c r="AQ1023" s="7">
        <f t="shared" ref="AQ1023:AQ1024" si="1118">SUM(AJ1023+AK1023+AL1023+AM1023+AN1023+AO1023+AP1023)</f>
        <v>1</v>
      </c>
      <c r="AR1023" s="10">
        <f t="shared" ref="AR1023:AR1024" si="1119">IF(AQ1023&lt;AQ1022,AR1022+1,AR1022)</f>
        <v>0</v>
      </c>
      <c r="AS1023" s="10"/>
      <c r="AT1023" s="152"/>
      <c r="AU1023" s="80" t="s">
        <v>1038</v>
      </c>
    </row>
    <row r="1024" spans="1:53" ht="15" customHeight="1">
      <c r="A1024" s="18" t="s">
        <v>202</v>
      </c>
      <c r="B1024" s="18" t="s">
        <v>203</v>
      </c>
      <c r="C1024" s="18" t="s">
        <v>1446</v>
      </c>
      <c r="D1024" s="18"/>
      <c r="E1024" s="18"/>
      <c r="F1024" s="17">
        <v>0</v>
      </c>
      <c r="G1024" s="23" t="s">
        <v>538</v>
      </c>
      <c r="H1024" s="6" t="s">
        <v>538</v>
      </c>
      <c r="I1024" s="6" t="s">
        <v>538</v>
      </c>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7">
        <v>0</v>
      </c>
      <c r="AG1024" s="7">
        <f t="shared" ref="AG1024:AH1024" si="1120">IF(H1024="US",1,0)</f>
        <v>0</v>
      </c>
      <c r="AH1024" s="7">
        <f t="shared" si="1120"/>
        <v>0</v>
      </c>
      <c r="AI1024" s="7">
        <f t="shared" si="1110"/>
        <v>0</v>
      </c>
      <c r="AJ1024" s="7" t="str">
        <f t="shared" si="1111"/>
        <v>0</v>
      </c>
      <c r="AK1024" s="7" t="str">
        <f t="shared" si="1112"/>
        <v>0</v>
      </c>
      <c r="AL1024" s="7" t="str">
        <f t="shared" si="1113"/>
        <v>1</v>
      </c>
      <c r="AM1024" s="7" t="str">
        <f t="shared" si="1114"/>
        <v>0</v>
      </c>
      <c r="AN1024" s="7" t="str">
        <f t="shared" si="1115"/>
        <v>0</v>
      </c>
      <c r="AO1024" s="7" t="str">
        <f t="shared" si="1116"/>
        <v>0</v>
      </c>
      <c r="AP1024" s="7">
        <f t="shared" si="1117"/>
        <v>0</v>
      </c>
      <c r="AQ1024" s="7">
        <f t="shared" si="1118"/>
        <v>1</v>
      </c>
      <c r="AR1024" s="10">
        <f t="shared" si="1119"/>
        <v>0</v>
      </c>
      <c r="AS1024" s="10"/>
      <c r="AT1024" s="152"/>
      <c r="AU1024" s="80" t="s">
        <v>1038</v>
      </c>
    </row>
    <row r="1025" spans="1:47" ht="15" customHeight="1">
      <c r="A1025" s="18" t="s">
        <v>202</v>
      </c>
      <c r="B1025" s="18" t="s">
        <v>203</v>
      </c>
      <c r="C1025" s="18" t="s">
        <v>2430</v>
      </c>
      <c r="D1025" s="18"/>
      <c r="E1025" s="18"/>
      <c r="F1025" s="17"/>
      <c r="G1025" s="23"/>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7"/>
      <c r="AG1025" s="7"/>
      <c r="AH1025" s="7"/>
      <c r="AI1025" s="7"/>
      <c r="AJ1025" s="7"/>
      <c r="AK1025" s="7"/>
      <c r="AL1025" s="8"/>
      <c r="AM1025" s="8"/>
      <c r="AN1025" s="7"/>
      <c r="AO1025" s="7"/>
      <c r="AP1025" s="7"/>
      <c r="AQ1025" s="7"/>
      <c r="AR1025" s="7"/>
      <c r="AS1025" s="7"/>
      <c r="AT1025" s="152"/>
      <c r="AU1025" s="80" t="s">
        <v>1038</v>
      </c>
    </row>
    <row r="1026" spans="1:47" ht="15" customHeight="1">
      <c r="A1026" s="18" t="s">
        <v>202</v>
      </c>
      <c r="B1026" s="18" t="s">
        <v>203</v>
      </c>
      <c r="C1026" s="18" t="s">
        <v>299</v>
      </c>
      <c r="D1026" s="18"/>
      <c r="E1026" s="18"/>
      <c r="F1026" s="17">
        <v>0</v>
      </c>
      <c r="G1026" s="23" t="s">
        <v>538</v>
      </c>
      <c r="H1026" s="6" t="s">
        <v>538</v>
      </c>
      <c r="I1026" s="6" t="s">
        <v>538</v>
      </c>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7">
        <v>0</v>
      </c>
      <c r="AG1026" s="7">
        <f t="shared" ref="AG1026:AH1026" si="1121">IF(H1026="US",1,0)</f>
        <v>0</v>
      </c>
      <c r="AH1026" s="7">
        <f t="shared" si="1121"/>
        <v>0</v>
      </c>
      <c r="AI1026" s="7">
        <f t="shared" ref="AI1026:AI1030" si="1122">IF(G1026="US",1,0)</f>
        <v>0</v>
      </c>
      <c r="AJ1026" s="7" t="str">
        <f t="shared" ref="AJ1026:AJ1030" si="1123">IF(AF1026=0,"0",IF(AF1026=0.5,"3","6"))</f>
        <v>0</v>
      </c>
      <c r="AK1026" s="7" t="str">
        <f t="shared" ref="AK1026:AK1030" si="1124">IF(AI1026=1,"6","0")</f>
        <v>0</v>
      </c>
      <c r="AL1026" s="7" t="str">
        <f t="shared" ref="AL1026:AL1030" si="1125">IF(AF1026=0,"1",IF(AF1026=0.5,"3","6"))</f>
        <v>1</v>
      </c>
      <c r="AM1026" s="7" t="str">
        <f t="shared" ref="AM1026:AM1030" si="1126">IF(AH1026=1,"7","0")</f>
        <v>0</v>
      </c>
      <c r="AN1026" s="7" t="str">
        <f t="shared" ref="AN1026:AN1030" si="1127">IF(AI1026=1,"11","0")</f>
        <v>0</v>
      </c>
      <c r="AO1026" s="7" t="str">
        <f t="shared" ref="AO1026:AO1030" si="1128">IF(AG1026=1,"14","0")</f>
        <v>0</v>
      </c>
      <c r="AP1026" s="7">
        <f t="shared" ref="AP1026:AP1030" si="1129">(0.5*F1026)*100</f>
        <v>0</v>
      </c>
      <c r="AQ1026" s="7">
        <f t="shared" ref="AQ1026:AQ1030" si="1130">SUM(AJ1026+AK1026+AL1026+AM1026+AN1026+AO1026+AP1026)</f>
        <v>1</v>
      </c>
      <c r="AR1026" s="10">
        <f t="shared" ref="AR1026:AR1030" si="1131">IF(AQ1026&lt;AQ1025,AR1025+1,AR1025)</f>
        <v>0</v>
      </c>
      <c r="AS1026" s="10"/>
      <c r="AT1026" s="152"/>
      <c r="AU1026" s="80" t="s">
        <v>1038</v>
      </c>
    </row>
    <row r="1027" spans="1:47" ht="15" customHeight="1">
      <c r="A1027" s="18" t="s">
        <v>202</v>
      </c>
      <c r="B1027" s="18" t="s">
        <v>203</v>
      </c>
      <c r="C1027" s="18" t="s">
        <v>1447</v>
      </c>
      <c r="D1027" s="18"/>
      <c r="E1027" s="18"/>
      <c r="F1027" s="17">
        <v>0</v>
      </c>
      <c r="G1027" s="23" t="s">
        <v>538</v>
      </c>
      <c r="H1027" s="6" t="s">
        <v>538</v>
      </c>
      <c r="I1027" s="6" t="s">
        <v>538</v>
      </c>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7">
        <v>0</v>
      </c>
      <c r="AG1027" s="7">
        <f t="shared" ref="AG1027:AH1027" si="1132">IF(H1027="US",1,0)</f>
        <v>0</v>
      </c>
      <c r="AH1027" s="7">
        <f t="shared" si="1132"/>
        <v>0</v>
      </c>
      <c r="AI1027" s="7">
        <f t="shared" si="1122"/>
        <v>0</v>
      </c>
      <c r="AJ1027" s="7" t="str">
        <f t="shared" si="1123"/>
        <v>0</v>
      </c>
      <c r="AK1027" s="7" t="str">
        <f t="shared" si="1124"/>
        <v>0</v>
      </c>
      <c r="AL1027" s="7" t="str">
        <f t="shared" si="1125"/>
        <v>1</v>
      </c>
      <c r="AM1027" s="7" t="str">
        <f t="shared" si="1126"/>
        <v>0</v>
      </c>
      <c r="AN1027" s="7" t="str">
        <f t="shared" si="1127"/>
        <v>0</v>
      </c>
      <c r="AO1027" s="7" t="str">
        <f t="shared" si="1128"/>
        <v>0</v>
      </c>
      <c r="AP1027" s="7">
        <f t="shared" si="1129"/>
        <v>0</v>
      </c>
      <c r="AQ1027" s="7">
        <f t="shared" si="1130"/>
        <v>1</v>
      </c>
      <c r="AR1027" s="10">
        <f t="shared" si="1131"/>
        <v>0</v>
      </c>
      <c r="AS1027" s="10"/>
      <c r="AT1027" s="152"/>
      <c r="AU1027" s="80" t="s">
        <v>1038</v>
      </c>
    </row>
    <row r="1028" spans="1:47" ht="15" customHeight="1">
      <c r="A1028" s="28" t="s">
        <v>202</v>
      </c>
      <c r="B1028" s="28" t="s">
        <v>203</v>
      </c>
      <c r="C1028" s="28" t="s">
        <v>1449</v>
      </c>
      <c r="D1028" s="28"/>
      <c r="E1028" s="28"/>
      <c r="F1028" s="81">
        <v>0.05</v>
      </c>
      <c r="G1028" s="23" t="s">
        <v>444</v>
      </c>
      <c r="H1028" s="6" t="s">
        <v>1995</v>
      </c>
      <c r="I1028" s="6" t="s">
        <v>538</v>
      </c>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7">
        <v>0</v>
      </c>
      <c r="AG1028" s="7">
        <f t="shared" ref="AG1028:AH1028" si="1133">IF(H1028="US",1,0)</f>
        <v>0</v>
      </c>
      <c r="AH1028" s="7">
        <f t="shared" si="1133"/>
        <v>0</v>
      </c>
      <c r="AI1028" s="7">
        <f t="shared" si="1122"/>
        <v>0</v>
      </c>
      <c r="AJ1028" s="7" t="str">
        <f t="shared" si="1123"/>
        <v>0</v>
      </c>
      <c r="AK1028" s="7" t="str">
        <f t="shared" si="1124"/>
        <v>0</v>
      </c>
      <c r="AL1028" s="7" t="str">
        <f t="shared" si="1125"/>
        <v>1</v>
      </c>
      <c r="AM1028" s="7" t="str">
        <f t="shared" si="1126"/>
        <v>0</v>
      </c>
      <c r="AN1028" s="7" t="str">
        <f t="shared" si="1127"/>
        <v>0</v>
      </c>
      <c r="AO1028" s="7" t="str">
        <f t="shared" si="1128"/>
        <v>0</v>
      </c>
      <c r="AP1028" s="7">
        <f t="shared" si="1129"/>
        <v>2.5</v>
      </c>
      <c r="AQ1028" s="7">
        <f t="shared" si="1130"/>
        <v>3.5</v>
      </c>
      <c r="AR1028" s="10">
        <f t="shared" si="1131"/>
        <v>0</v>
      </c>
      <c r="AS1028" s="10"/>
      <c r="AT1028" s="152"/>
      <c r="AU1028" s="82" t="s">
        <v>1757</v>
      </c>
    </row>
    <row r="1029" spans="1:47" ht="15" customHeight="1">
      <c r="A1029" s="6" t="s">
        <v>202</v>
      </c>
      <c r="B1029" s="6" t="s">
        <v>203</v>
      </c>
      <c r="C1029" s="6" t="s">
        <v>2431</v>
      </c>
      <c r="D1029" s="6"/>
      <c r="E1029" s="6"/>
      <c r="F1029" s="9">
        <v>0.05</v>
      </c>
      <c r="G1029" s="23" t="s">
        <v>444</v>
      </c>
      <c r="H1029" s="6" t="s">
        <v>444</v>
      </c>
      <c r="I1029" s="6" t="s">
        <v>538</v>
      </c>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7">
        <v>0</v>
      </c>
      <c r="AG1029" s="7">
        <f t="shared" ref="AG1029:AH1029" si="1134">IF(H1029="US",1,0)</f>
        <v>0</v>
      </c>
      <c r="AH1029" s="7">
        <f t="shared" si="1134"/>
        <v>0</v>
      </c>
      <c r="AI1029" s="7">
        <f t="shared" si="1122"/>
        <v>0</v>
      </c>
      <c r="AJ1029" s="7" t="str">
        <f t="shared" si="1123"/>
        <v>0</v>
      </c>
      <c r="AK1029" s="7" t="str">
        <f t="shared" si="1124"/>
        <v>0</v>
      </c>
      <c r="AL1029" s="7" t="str">
        <f t="shared" si="1125"/>
        <v>1</v>
      </c>
      <c r="AM1029" s="7" t="str">
        <f t="shared" si="1126"/>
        <v>0</v>
      </c>
      <c r="AN1029" s="7" t="str">
        <f t="shared" si="1127"/>
        <v>0</v>
      </c>
      <c r="AO1029" s="7" t="str">
        <f t="shared" si="1128"/>
        <v>0</v>
      </c>
      <c r="AP1029" s="7">
        <f t="shared" si="1129"/>
        <v>2.5</v>
      </c>
      <c r="AQ1029" s="7">
        <f t="shared" si="1130"/>
        <v>3.5</v>
      </c>
      <c r="AR1029" s="10">
        <f t="shared" si="1131"/>
        <v>0</v>
      </c>
      <c r="AS1029" s="10"/>
      <c r="AT1029" s="152"/>
      <c r="AU1029" t="s">
        <v>1813</v>
      </c>
    </row>
    <row r="1030" spans="1:47" ht="15" customHeight="1">
      <c r="A1030" s="6" t="s">
        <v>202</v>
      </c>
      <c r="B1030" s="6" t="s">
        <v>203</v>
      </c>
      <c r="C1030" s="6" t="s">
        <v>2432</v>
      </c>
      <c r="D1030" s="6"/>
      <c r="E1030" s="6"/>
      <c r="F1030" s="9">
        <v>0</v>
      </c>
      <c r="G1030" s="23" t="s">
        <v>538</v>
      </c>
      <c r="H1030" s="6" t="s">
        <v>538</v>
      </c>
      <c r="I1030" s="6" t="s">
        <v>538</v>
      </c>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7">
        <v>0</v>
      </c>
      <c r="AG1030" s="7">
        <f t="shared" ref="AG1030:AH1030" si="1135">IF(H1030="US",1,0)</f>
        <v>0</v>
      </c>
      <c r="AH1030" s="7">
        <f t="shared" si="1135"/>
        <v>0</v>
      </c>
      <c r="AI1030" s="7">
        <f t="shared" si="1122"/>
        <v>0</v>
      </c>
      <c r="AJ1030" s="7" t="str">
        <f t="shared" si="1123"/>
        <v>0</v>
      </c>
      <c r="AK1030" s="7" t="str">
        <f t="shared" si="1124"/>
        <v>0</v>
      </c>
      <c r="AL1030" s="7" t="str">
        <f t="shared" si="1125"/>
        <v>1</v>
      </c>
      <c r="AM1030" s="7" t="str">
        <f t="shared" si="1126"/>
        <v>0</v>
      </c>
      <c r="AN1030" s="7" t="str">
        <f t="shared" si="1127"/>
        <v>0</v>
      </c>
      <c r="AO1030" s="7" t="str">
        <f t="shared" si="1128"/>
        <v>0</v>
      </c>
      <c r="AP1030" s="7">
        <f t="shared" si="1129"/>
        <v>0</v>
      </c>
      <c r="AQ1030" s="7">
        <f t="shared" si="1130"/>
        <v>1</v>
      </c>
      <c r="AR1030" s="10">
        <f t="shared" si="1131"/>
        <v>1</v>
      </c>
      <c r="AS1030" s="10"/>
      <c r="AT1030" s="152"/>
      <c r="AU1030" t="s">
        <v>1813</v>
      </c>
    </row>
    <row r="1031" spans="1:47" ht="15" customHeight="1">
      <c r="A1031" s="18" t="s">
        <v>202</v>
      </c>
      <c r="B1031" s="18" t="s">
        <v>203</v>
      </c>
      <c r="C1031" s="18" t="s">
        <v>2433</v>
      </c>
      <c r="D1031" s="18"/>
      <c r="E1031" s="18"/>
      <c r="F1031" s="17"/>
      <c r="G1031" s="23"/>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7"/>
      <c r="AG1031" s="7"/>
      <c r="AH1031" s="7"/>
      <c r="AI1031" s="7"/>
      <c r="AJ1031" s="7"/>
      <c r="AK1031" s="7"/>
      <c r="AL1031" s="8"/>
      <c r="AM1031" s="8"/>
      <c r="AN1031" s="7"/>
      <c r="AO1031" s="7"/>
      <c r="AP1031" s="7"/>
      <c r="AQ1031" s="7"/>
      <c r="AR1031" s="7"/>
      <c r="AS1031" s="7"/>
      <c r="AT1031" s="152"/>
      <c r="AU1031" s="80" t="s">
        <v>1038</v>
      </c>
    </row>
    <row r="1032" spans="1:47" ht="15" customHeight="1">
      <c r="A1032" s="18" t="s">
        <v>202</v>
      </c>
      <c r="B1032" s="18" t="s">
        <v>203</v>
      </c>
      <c r="C1032" s="18" t="s">
        <v>2434</v>
      </c>
      <c r="D1032" s="18"/>
      <c r="E1032" s="18"/>
      <c r="F1032" s="17"/>
      <c r="G1032" s="23"/>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7"/>
      <c r="AG1032" s="7"/>
      <c r="AH1032" s="7"/>
      <c r="AI1032" s="7"/>
      <c r="AJ1032" s="7"/>
      <c r="AK1032" s="7"/>
      <c r="AL1032" s="8"/>
      <c r="AM1032" s="8"/>
      <c r="AN1032" s="7"/>
      <c r="AO1032" s="7"/>
      <c r="AP1032" s="7"/>
      <c r="AQ1032" s="7"/>
      <c r="AR1032" s="7"/>
      <c r="AS1032" s="7"/>
      <c r="AT1032" s="152"/>
      <c r="AU1032" s="80" t="s">
        <v>1038</v>
      </c>
    </row>
    <row r="1033" spans="1:47" ht="15" customHeight="1">
      <c r="A1033" s="18" t="s">
        <v>202</v>
      </c>
      <c r="B1033" s="18" t="s">
        <v>203</v>
      </c>
      <c r="C1033" s="18" t="s">
        <v>1450</v>
      </c>
      <c r="D1033" s="18"/>
      <c r="E1033" s="18"/>
      <c r="F1033" s="17">
        <v>0</v>
      </c>
      <c r="G1033" s="23" t="s">
        <v>538</v>
      </c>
      <c r="H1033" s="6" t="s">
        <v>538</v>
      </c>
      <c r="I1033" s="6" t="s">
        <v>538</v>
      </c>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7">
        <v>0</v>
      </c>
      <c r="AG1033" s="7">
        <f t="shared" ref="AG1033:AH1033" si="1136">IF(H1033="US",1,0)</f>
        <v>0</v>
      </c>
      <c r="AH1033" s="7">
        <f t="shared" si="1136"/>
        <v>0</v>
      </c>
      <c r="AI1033" s="7">
        <f t="shared" ref="AI1033:AI1034" si="1137">IF(G1033="US",1,0)</f>
        <v>0</v>
      </c>
      <c r="AJ1033" s="7" t="str">
        <f t="shared" ref="AJ1033:AJ1034" si="1138">IF(AF1033=0,"0",IF(AF1033=0.5,"3","6"))</f>
        <v>0</v>
      </c>
      <c r="AK1033" s="7" t="str">
        <f t="shared" ref="AK1033:AK1034" si="1139">IF(AI1033=1,"6","0")</f>
        <v>0</v>
      </c>
      <c r="AL1033" s="7" t="str">
        <f t="shared" ref="AL1033:AL1034" si="1140">IF(AF1033=0,"1",IF(AF1033=0.5,"3","6"))</f>
        <v>1</v>
      </c>
      <c r="AM1033" s="7" t="str">
        <f t="shared" ref="AM1033:AM1034" si="1141">IF(AH1033=1,"7","0")</f>
        <v>0</v>
      </c>
      <c r="AN1033" s="7" t="str">
        <f t="shared" ref="AN1033:AN1034" si="1142">IF(AI1033=1,"11","0")</f>
        <v>0</v>
      </c>
      <c r="AO1033" s="7" t="str">
        <f t="shared" ref="AO1033:AO1034" si="1143">IF(AG1033=1,"14","0")</f>
        <v>0</v>
      </c>
      <c r="AP1033" s="7">
        <f t="shared" ref="AP1033:AP1034" si="1144">(0.5*F1033)*100</f>
        <v>0</v>
      </c>
      <c r="AQ1033" s="7">
        <f t="shared" ref="AQ1033:AQ1034" si="1145">SUM(AJ1033+AK1033+AL1033+AM1033+AN1033+AO1033+AP1033)</f>
        <v>1</v>
      </c>
      <c r="AR1033" s="10">
        <f t="shared" ref="AR1033:AR1034" si="1146">IF(AQ1033&lt;AQ1032,AR1032+1,AR1032)</f>
        <v>0</v>
      </c>
      <c r="AS1033" s="10"/>
      <c r="AT1033" s="152"/>
      <c r="AU1033" s="80" t="s">
        <v>1038</v>
      </c>
    </row>
    <row r="1034" spans="1:47" ht="15" customHeight="1">
      <c r="A1034" s="18" t="s">
        <v>202</v>
      </c>
      <c r="B1034" s="18" t="s">
        <v>203</v>
      </c>
      <c r="C1034" s="18" t="s">
        <v>437</v>
      </c>
      <c r="D1034" s="18"/>
      <c r="E1034" s="18"/>
      <c r="F1034" s="17">
        <v>0</v>
      </c>
      <c r="G1034" s="23" t="s">
        <v>538</v>
      </c>
      <c r="H1034" s="6" t="s">
        <v>538</v>
      </c>
      <c r="I1034" s="6" t="s">
        <v>538</v>
      </c>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7">
        <v>0</v>
      </c>
      <c r="AG1034" s="7">
        <f t="shared" ref="AG1034:AH1034" si="1147">IF(H1034="US",1,0)</f>
        <v>0</v>
      </c>
      <c r="AH1034" s="7">
        <f t="shared" si="1147"/>
        <v>0</v>
      </c>
      <c r="AI1034" s="7">
        <f t="shared" si="1137"/>
        <v>0</v>
      </c>
      <c r="AJ1034" s="7" t="str">
        <f t="shared" si="1138"/>
        <v>0</v>
      </c>
      <c r="AK1034" s="7" t="str">
        <f t="shared" si="1139"/>
        <v>0</v>
      </c>
      <c r="AL1034" s="7" t="str">
        <f t="shared" si="1140"/>
        <v>1</v>
      </c>
      <c r="AM1034" s="7" t="str">
        <f t="shared" si="1141"/>
        <v>0</v>
      </c>
      <c r="AN1034" s="7" t="str">
        <f t="shared" si="1142"/>
        <v>0</v>
      </c>
      <c r="AO1034" s="7" t="str">
        <f t="shared" si="1143"/>
        <v>0</v>
      </c>
      <c r="AP1034" s="7">
        <f t="shared" si="1144"/>
        <v>0</v>
      </c>
      <c r="AQ1034" s="7">
        <f t="shared" si="1145"/>
        <v>1</v>
      </c>
      <c r="AR1034" s="10">
        <f t="shared" si="1146"/>
        <v>0</v>
      </c>
      <c r="AS1034" s="10"/>
      <c r="AT1034" s="152"/>
      <c r="AU1034" s="80" t="s">
        <v>1038</v>
      </c>
    </row>
    <row r="1035" spans="1:47" ht="15" customHeight="1">
      <c r="A1035" s="18" t="s">
        <v>202</v>
      </c>
      <c r="B1035" s="18" t="s">
        <v>203</v>
      </c>
      <c r="C1035" s="18" t="s">
        <v>2435</v>
      </c>
      <c r="D1035" s="18"/>
      <c r="E1035" s="18"/>
      <c r="F1035" s="17"/>
      <c r="G1035" s="23"/>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7"/>
      <c r="AG1035" s="7"/>
      <c r="AH1035" s="7"/>
      <c r="AI1035" s="7"/>
      <c r="AJ1035" s="7"/>
      <c r="AK1035" s="7"/>
      <c r="AL1035" s="8"/>
      <c r="AM1035" s="8"/>
      <c r="AN1035" s="7"/>
      <c r="AO1035" s="7"/>
      <c r="AP1035" s="7"/>
      <c r="AQ1035" s="7"/>
      <c r="AR1035" s="7"/>
      <c r="AS1035" s="7"/>
      <c r="AT1035" s="152"/>
      <c r="AU1035" s="80" t="s">
        <v>1038</v>
      </c>
    </row>
    <row r="1036" spans="1:47" ht="15" customHeight="1">
      <c r="A1036" s="18" t="s">
        <v>219</v>
      </c>
      <c r="B1036" s="18" t="s">
        <v>220</v>
      </c>
      <c r="C1036" s="18" t="s">
        <v>2436</v>
      </c>
      <c r="D1036" s="18" t="s">
        <v>2437</v>
      </c>
      <c r="E1036" s="18"/>
      <c r="F1036" s="17"/>
      <c r="G1036" s="23"/>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7"/>
      <c r="AG1036" s="7"/>
      <c r="AH1036" s="7"/>
      <c r="AI1036" s="7"/>
      <c r="AJ1036" s="7"/>
      <c r="AK1036" s="7"/>
      <c r="AL1036" s="8"/>
      <c r="AM1036" s="8"/>
      <c r="AN1036" s="7"/>
      <c r="AO1036" s="7"/>
      <c r="AP1036" s="7"/>
      <c r="AQ1036" s="7"/>
      <c r="AR1036" s="7"/>
      <c r="AS1036" s="7"/>
      <c r="AT1036" s="152"/>
      <c r="AU1036" s="80" t="s">
        <v>1038</v>
      </c>
    </row>
    <row r="1037" spans="1:47" ht="15" customHeight="1">
      <c r="A1037" s="18" t="s">
        <v>219</v>
      </c>
      <c r="B1037" s="18" t="s">
        <v>220</v>
      </c>
      <c r="C1037" s="18" t="s">
        <v>2436</v>
      </c>
      <c r="D1037" s="18" t="s">
        <v>2438</v>
      </c>
      <c r="E1037" s="18"/>
      <c r="F1037" s="17"/>
      <c r="G1037" s="23"/>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7"/>
      <c r="AG1037" s="7"/>
      <c r="AH1037" s="7"/>
      <c r="AI1037" s="7"/>
      <c r="AJ1037" s="7"/>
      <c r="AK1037" s="7"/>
      <c r="AL1037" s="8"/>
      <c r="AM1037" s="8"/>
      <c r="AN1037" s="7"/>
      <c r="AO1037" s="7"/>
      <c r="AP1037" s="7"/>
      <c r="AQ1037" s="7"/>
      <c r="AR1037" s="7"/>
      <c r="AS1037" s="7"/>
      <c r="AT1037" s="152"/>
      <c r="AU1037" s="80" t="s">
        <v>1038</v>
      </c>
    </row>
    <row r="1038" spans="1:47" ht="15" customHeight="1">
      <c r="A1038" s="18" t="s">
        <v>219</v>
      </c>
      <c r="B1038" s="18" t="s">
        <v>220</v>
      </c>
      <c r="C1038" s="18" t="s">
        <v>2436</v>
      </c>
      <c r="D1038" s="18" t="s">
        <v>2439</v>
      </c>
      <c r="E1038" s="18"/>
      <c r="F1038" s="17"/>
      <c r="G1038" s="23"/>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7"/>
      <c r="AG1038" s="7"/>
      <c r="AH1038" s="7"/>
      <c r="AI1038" s="7"/>
      <c r="AJ1038" s="7"/>
      <c r="AK1038" s="7"/>
      <c r="AL1038" s="8"/>
      <c r="AM1038" s="8"/>
      <c r="AN1038" s="7"/>
      <c r="AO1038" s="7"/>
      <c r="AP1038" s="7"/>
      <c r="AQ1038" s="7"/>
      <c r="AR1038" s="7"/>
      <c r="AS1038" s="7"/>
      <c r="AT1038" s="152"/>
      <c r="AU1038" s="80" t="s">
        <v>1038</v>
      </c>
    </row>
    <row r="1039" spans="1:47" ht="15" customHeight="1">
      <c r="A1039" s="18" t="s">
        <v>219</v>
      </c>
      <c r="B1039" s="18" t="s">
        <v>220</v>
      </c>
      <c r="C1039" s="18" t="s">
        <v>2440</v>
      </c>
      <c r="D1039" s="18" t="s">
        <v>2441</v>
      </c>
      <c r="E1039" s="18"/>
      <c r="F1039" s="17"/>
      <c r="G1039" s="23"/>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7"/>
      <c r="AG1039" s="7"/>
      <c r="AH1039" s="7"/>
      <c r="AI1039" s="7"/>
      <c r="AJ1039" s="7"/>
      <c r="AK1039" s="7"/>
      <c r="AL1039" s="8"/>
      <c r="AM1039" s="8"/>
      <c r="AN1039" s="7"/>
      <c r="AO1039" s="7"/>
      <c r="AP1039" s="7"/>
      <c r="AQ1039" s="7"/>
      <c r="AR1039" s="7"/>
      <c r="AS1039" s="7"/>
      <c r="AT1039" s="152"/>
      <c r="AU1039" s="80" t="s">
        <v>1038</v>
      </c>
    </row>
    <row r="1040" spans="1:47" ht="15" customHeight="1">
      <c r="A1040" s="18" t="s">
        <v>219</v>
      </c>
      <c r="B1040" s="18" t="s">
        <v>220</v>
      </c>
      <c r="C1040" s="18" t="s">
        <v>2442</v>
      </c>
      <c r="D1040" s="18" t="s">
        <v>2443</v>
      </c>
      <c r="E1040" s="18"/>
      <c r="F1040" s="17"/>
      <c r="G1040" s="23"/>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7"/>
      <c r="AG1040" s="7"/>
      <c r="AH1040" s="7"/>
      <c r="AI1040" s="7"/>
      <c r="AJ1040" s="7"/>
      <c r="AK1040" s="7"/>
      <c r="AL1040" s="8"/>
      <c r="AM1040" s="8"/>
      <c r="AN1040" s="7"/>
      <c r="AO1040" s="7"/>
      <c r="AP1040" s="7"/>
      <c r="AQ1040" s="7"/>
      <c r="AR1040" s="7"/>
      <c r="AS1040" s="7"/>
      <c r="AT1040" s="152"/>
      <c r="AU1040" s="80" t="s">
        <v>1038</v>
      </c>
    </row>
    <row r="1041" spans="1:47" ht="15" customHeight="1">
      <c r="A1041" s="18" t="s">
        <v>219</v>
      </c>
      <c r="B1041" s="18" t="s">
        <v>220</v>
      </c>
      <c r="C1041" s="18" t="s">
        <v>2442</v>
      </c>
      <c r="D1041" s="18" t="s">
        <v>2444</v>
      </c>
      <c r="E1041" s="18"/>
      <c r="F1041" s="17"/>
      <c r="G1041" s="23"/>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7"/>
      <c r="AG1041" s="7"/>
      <c r="AH1041" s="7"/>
      <c r="AI1041" s="7"/>
      <c r="AJ1041" s="7"/>
      <c r="AK1041" s="7"/>
      <c r="AL1041" s="8"/>
      <c r="AM1041" s="8"/>
      <c r="AN1041" s="7"/>
      <c r="AO1041" s="7"/>
      <c r="AP1041" s="7"/>
      <c r="AQ1041" s="7"/>
      <c r="AR1041" s="7"/>
      <c r="AS1041" s="7"/>
      <c r="AT1041" s="152"/>
      <c r="AU1041" s="80" t="s">
        <v>1038</v>
      </c>
    </row>
    <row r="1042" spans="1:47" ht="15" customHeight="1">
      <c r="A1042" s="18" t="s">
        <v>219</v>
      </c>
      <c r="B1042" s="18" t="s">
        <v>220</v>
      </c>
      <c r="C1042" s="18" t="s">
        <v>2442</v>
      </c>
      <c r="D1042" s="18" t="s">
        <v>2445</v>
      </c>
      <c r="E1042" s="18"/>
      <c r="F1042" s="17"/>
      <c r="G1042" s="23"/>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7"/>
      <c r="AG1042" s="7"/>
      <c r="AH1042" s="7"/>
      <c r="AI1042" s="7"/>
      <c r="AJ1042" s="7"/>
      <c r="AK1042" s="7"/>
      <c r="AL1042" s="8"/>
      <c r="AM1042" s="8"/>
      <c r="AN1042" s="7"/>
      <c r="AO1042" s="7"/>
      <c r="AP1042" s="7"/>
      <c r="AQ1042" s="7"/>
      <c r="AR1042" s="7"/>
      <c r="AS1042" s="7"/>
      <c r="AT1042" s="152"/>
      <c r="AU1042" s="80" t="s">
        <v>1038</v>
      </c>
    </row>
    <row r="1043" spans="1:47" ht="15" customHeight="1">
      <c r="A1043" s="6" t="s">
        <v>219</v>
      </c>
      <c r="B1043" s="6" t="s">
        <v>220</v>
      </c>
      <c r="C1043" s="6" t="s">
        <v>2446</v>
      </c>
      <c r="D1043" s="6"/>
      <c r="E1043" s="6"/>
      <c r="F1043" s="9">
        <v>0</v>
      </c>
      <c r="G1043" s="23" t="s">
        <v>446</v>
      </c>
      <c r="H1043" s="6" t="s">
        <v>446</v>
      </c>
      <c r="I1043" s="6" t="s">
        <v>446</v>
      </c>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7">
        <v>0</v>
      </c>
      <c r="AG1043" s="7">
        <f t="shared" ref="AG1043:AH1043" si="1148">IF(H1043="US",1,0)</f>
        <v>0</v>
      </c>
      <c r="AH1043" s="7">
        <f t="shared" si="1148"/>
        <v>0</v>
      </c>
      <c r="AI1043" s="7">
        <f t="shared" ref="AI1043:AI1044" si="1149">IF(G1043="US",1,0)</f>
        <v>0</v>
      </c>
      <c r="AJ1043" s="7" t="str">
        <f t="shared" ref="AJ1043:AJ1044" si="1150">IF(AF1043=0,"0",IF(AF1043=0.5,"3","6"))</f>
        <v>0</v>
      </c>
      <c r="AK1043" s="7" t="str">
        <f t="shared" ref="AK1043:AK1044" si="1151">IF(AI1043=1,"6","0")</f>
        <v>0</v>
      </c>
      <c r="AL1043" s="7" t="str">
        <f t="shared" ref="AL1043:AL1044" si="1152">IF(AF1043=0,"1",IF(AF1043=0.5,"3","6"))</f>
        <v>1</v>
      </c>
      <c r="AM1043" s="7" t="str">
        <f t="shared" ref="AM1043:AM1044" si="1153">IF(AH1043=1,"7","0")</f>
        <v>0</v>
      </c>
      <c r="AN1043" s="7" t="str">
        <f t="shared" ref="AN1043:AN1044" si="1154">IF(AI1043=1,"11","0")</f>
        <v>0</v>
      </c>
      <c r="AO1043" s="7" t="str">
        <f t="shared" ref="AO1043:AO1044" si="1155">IF(AG1043=1,"14","0")</f>
        <v>0</v>
      </c>
      <c r="AP1043" s="7">
        <f t="shared" ref="AP1043:AP1044" si="1156">(0.5*F1043)*100</f>
        <v>0</v>
      </c>
      <c r="AQ1043" s="7">
        <f t="shared" ref="AQ1043:AQ1044" si="1157">SUM(AJ1043+AK1043+AL1043+AM1043+AN1043+AO1043+AP1043)</f>
        <v>1</v>
      </c>
      <c r="AR1043" s="10">
        <f>IF(AQ1043&lt;AQ1038,AR1038+1,AR1038)</f>
        <v>0</v>
      </c>
      <c r="AS1043" s="10"/>
      <c r="AT1043" s="152"/>
      <c r="AU1043" t="s">
        <v>2447</v>
      </c>
    </row>
    <row r="1044" spans="1:47" ht="15" customHeight="1">
      <c r="A1044" s="18" t="s">
        <v>219</v>
      </c>
      <c r="B1044" s="18" t="s">
        <v>220</v>
      </c>
      <c r="C1044" s="18" t="s">
        <v>2448</v>
      </c>
      <c r="D1044" s="18"/>
      <c r="E1044" s="18"/>
      <c r="F1044" s="17">
        <v>0.01</v>
      </c>
      <c r="G1044" s="23" t="s">
        <v>446</v>
      </c>
      <c r="H1044" s="6" t="s">
        <v>446</v>
      </c>
      <c r="I1044" s="6" t="s">
        <v>446</v>
      </c>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7">
        <v>0</v>
      </c>
      <c r="AG1044" s="7">
        <f t="shared" ref="AG1044:AH1044" si="1158">IF(H1044="US",1,0)</f>
        <v>0</v>
      </c>
      <c r="AH1044" s="7">
        <f t="shared" si="1158"/>
        <v>0</v>
      </c>
      <c r="AI1044" s="7">
        <f t="shared" si="1149"/>
        <v>0</v>
      </c>
      <c r="AJ1044" s="7" t="str">
        <f t="shared" si="1150"/>
        <v>0</v>
      </c>
      <c r="AK1044" s="7" t="str">
        <f t="shared" si="1151"/>
        <v>0</v>
      </c>
      <c r="AL1044" s="7" t="str">
        <f t="shared" si="1152"/>
        <v>1</v>
      </c>
      <c r="AM1044" s="7" t="str">
        <f t="shared" si="1153"/>
        <v>0</v>
      </c>
      <c r="AN1044" s="7" t="str">
        <f t="shared" si="1154"/>
        <v>0</v>
      </c>
      <c r="AO1044" s="7" t="str">
        <f t="shared" si="1155"/>
        <v>0</v>
      </c>
      <c r="AP1044" s="7">
        <f t="shared" si="1156"/>
        <v>0.5</v>
      </c>
      <c r="AQ1044" s="7">
        <f t="shared" si="1157"/>
        <v>1.5</v>
      </c>
      <c r="AR1044" s="10" t="e">
        <f>IF(AQ1044&lt;#REF!,#REF!+1,#REF!)</f>
        <v>#REF!</v>
      </c>
      <c r="AS1044" s="10"/>
      <c r="AT1044" s="152"/>
      <c r="AU1044" s="80" t="s">
        <v>1038</v>
      </c>
    </row>
    <row r="1045" spans="1:47" ht="15" customHeight="1">
      <c r="A1045" s="6" t="s">
        <v>219</v>
      </c>
      <c r="B1045" s="6" t="s">
        <v>220</v>
      </c>
      <c r="C1045" s="6" t="s">
        <v>2449</v>
      </c>
      <c r="D1045" s="6"/>
      <c r="E1045" s="6"/>
      <c r="F1045" s="9"/>
      <c r="G1045" s="23"/>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7"/>
      <c r="AG1045" s="7"/>
      <c r="AH1045" s="7"/>
      <c r="AI1045" s="7"/>
      <c r="AJ1045" s="7"/>
      <c r="AK1045" s="7"/>
      <c r="AL1045" s="8"/>
      <c r="AM1045" s="8"/>
      <c r="AN1045" s="7"/>
      <c r="AO1045" s="7"/>
      <c r="AP1045" s="7"/>
      <c r="AQ1045" s="7"/>
      <c r="AR1045" s="7"/>
      <c r="AS1045" s="7"/>
      <c r="AT1045" s="152"/>
      <c r="AU1045" t="s">
        <v>2450</v>
      </c>
    </row>
    <row r="1046" spans="1:47" ht="15" customHeight="1">
      <c r="A1046" s="18" t="s">
        <v>219</v>
      </c>
      <c r="B1046" s="18" t="s">
        <v>220</v>
      </c>
      <c r="C1046" s="18" t="s">
        <v>2451</v>
      </c>
      <c r="D1046" s="18" t="s">
        <v>2452</v>
      </c>
      <c r="E1046" s="18"/>
      <c r="F1046" s="17"/>
      <c r="G1046" s="23"/>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7"/>
      <c r="AG1046" s="7"/>
      <c r="AH1046" s="7"/>
      <c r="AI1046" s="7"/>
      <c r="AJ1046" s="7"/>
      <c r="AK1046" s="7"/>
      <c r="AL1046" s="8"/>
      <c r="AM1046" s="8"/>
      <c r="AN1046" s="7"/>
      <c r="AO1046" s="7"/>
      <c r="AP1046" s="7"/>
      <c r="AQ1046" s="7"/>
      <c r="AR1046" s="7"/>
      <c r="AS1046" s="7"/>
      <c r="AT1046" s="152"/>
      <c r="AU1046" s="80" t="s">
        <v>1038</v>
      </c>
    </row>
    <row r="1047" spans="1:47" ht="15" customHeight="1">
      <c r="A1047" s="18" t="s">
        <v>219</v>
      </c>
      <c r="B1047" s="18" t="s">
        <v>220</v>
      </c>
      <c r="C1047" s="18" t="s">
        <v>2451</v>
      </c>
      <c r="D1047" s="18" t="s">
        <v>2453</v>
      </c>
      <c r="E1047" s="18"/>
      <c r="F1047" s="17"/>
      <c r="G1047" s="23"/>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7"/>
      <c r="AG1047" s="7"/>
      <c r="AH1047" s="7"/>
      <c r="AI1047" s="7"/>
      <c r="AJ1047" s="7"/>
      <c r="AK1047" s="7"/>
      <c r="AL1047" s="8"/>
      <c r="AM1047" s="8"/>
      <c r="AN1047" s="7"/>
      <c r="AO1047" s="7"/>
      <c r="AP1047" s="7"/>
      <c r="AQ1047" s="7"/>
      <c r="AR1047" s="7"/>
      <c r="AS1047" s="7"/>
      <c r="AT1047" s="152"/>
      <c r="AU1047" s="80" t="s">
        <v>1038</v>
      </c>
    </row>
    <row r="1048" spans="1:47" ht="15" customHeight="1">
      <c r="A1048" s="18" t="s">
        <v>219</v>
      </c>
      <c r="B1048" s="18" t="s">
        <v>220</v>
      </c>
      <c r="C1048" s="18" t="s">
        <v>2451</v>
      </c>
      <c r="D1048" s="18" t="s">
        <v>2454</v>
      </c>
      <c r="E1048" s="18"/>
      <c r="F1048" s="17"/>
      <c r="G1048" s="23"/>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7"/>
      <c r="AG1048" s="7"/>
      <c r="AH1048" s="7"/>
      <c r="AI1048" s="7"/>
      <c r="AJ1048" s="7"/>
      <c r="AK1048" s="7"/>
      <c r="AL1048" s="8"/>
      <c r="AM1048" s="8"/>
      <c r="AN1048" s="7"/>
      <c r="AO1048" s="7"/>
      <c r="AP1048" s="7"/>
      <c r="AQ1048" s="7"/>
      <c r="AR1048" s="7"/>
      <c r="AS1048" s="7"/>
      <c r="AT1048" s="152"/>
      <c r="AU1048" s="80" t="s">
        <v>1038</v>
      </c>
    </row>
    <row r="1049" spans="1:47" ht="15" customHeight="1">
      <c r="A1049" s="6" t="s">
        <v>219</v>
      </c>
      <c r="B1049" s="6" t="s">
        <v>220</v>
      </c>
      <c r="C1049" s="6" t="s">
        <v>2455</v>
      </c>
      <c r="D1049" s="6" t="s">
        <v>2456</v>
      </c>
      <c r="E1049" s="6"/>
      <c r="F1049" s="9">
        <v>0</v>
      </c>
      <c r="G1049" s="23" t="s">
        <v>446</v>
      </c>
      <c r="H1049" s="6" t="s">
        <v>446</v>
      </c>
      <c r="I1049" s="6" t="s">
        <v>446</v>
      </c>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7">
        <v>0</v>
      </c>
      <c r="AG1049" s="7">
        <f t="shared" ref="AG1049:AH1049" si="1159">IF(H1049="US",1,0)</f>
        <v>0</v>
      </c>
      <c r="AH1049" s="7">
        <f t="shared" si="1159"/>
        <v>0</v>
      </c>
      <c r="AI1049" s="7">
        <f>IF(G1049="US",1,0)</f>
        <v>0</v>
      </c>
      <c r="AJ1049" s="7" t="str">
        <f>IF(AF1049=0,"0",IF(AF1049=0.5,"3","6"))</f>
        <v>0</v>
      </c>
      <c r="AK1049" s="7" t="str">
        <f>IF(AI1049=1,"6","0")</f>
        <v>0</v>
      </c>
      <c r="AL1049" s="7" t="str">
        <f>IF(AF1049=0,"1",IF(AF1049=0.5,"3","6"))</f>
        <v>1</v>
      </c>
      <c r="AM1049" s="7" t="str">
        <f>IF(AH1049=1,"7","0")</f>
        <v>0</v>
      </c>
      <c r="AN1049" s="7" t="str">
        <f>IF(AI1049=1,"11","0")</f>
        <v>0</v>
      </c>
      <c r="AO1049" s="7" t="str">
        <f>IF(AG1049=1,"14","0")</f>
        <v>0</v>
      </c>
      <c r="AP1049" s="7">
        <f>(0.5*F1049)*100</f>
        <v>0</v>
      </c>
      <c r="AQ1049" s="7">
        <f>SUM(AJ1049+AK1049+AL1049+AM1049+AN1049+AO1049+AP1049)</f>
        <v>1</v>
      </c>
      <c r="AR1049" s="10">
        <f>IF(AQ1049&lt;AQ1023,AR1023+1,AR1023)</f>
        <v>0</v>
      </c>
      <c r="AS1049" s="10"/>
      <c r="AT1049" s="152"/>
      <c r="AU1049" t="s">
        <v>1813</v>
      </c>
    </row>
    <row r="1050" spans="1:47" ht="15" customHeight="1">
      <c r="A1050" s="18" t="s">
        <v>219</v>
      </c>
      <c r="B1050" s="18" t="s">
        <v>220</v>
      </c>
      <c r="C1050" s="18" t="s">
        <v>2455</v>
      </c>
      <c r="D1050" s="18" t="s">
        <v>2457</v>
      </c>
      <c r="E1050" s="18"/>
      <c r="F1050" s="17"/>
      <c r="G1050" s="23"/>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7"/>
      <c r="AG1050" s="7"/>
      <c r="AH1050" s="7"/>
      <c r="AI1050" s="7"/>
      <c r="AJ1050" s="7"/>
      <c r="AK1050" s="7"/>
      <c r="AL1050" s="7"/>
      <c r="AM1050" s="7"/>
      <c r="AN1050" s="7"/>
      <c r="AO1050" s="7"/>
      <c r="AP1050" s="7"/>
      <c r="AQ1050" s="7"/>
      <c r="AR1050" s="10"/>
      <c r="AS1050" s="10"/>
      <c r="AT1050" s="152"/>
      <c r="AU1050" s="80" t="s">
        <v>1038</v>
      </c>
    </row>
    <row r="1051" spans="1:47" ht="15" customHeight="1">
      <c r="A1051" s="18" t="s">
        <v>219</v>
      </c>
      <c r="B1051" s="18" t="s">
        <v>220</v>
      </c>
      <c r="C1051" s="18" t="s">
        <v>2458</v>
      </c>
      <c r="D1051" s="18" t="s">
        <v>2459</v>
      </c>
      <c r="E1051" s="18"/>
      <c r="F1051" s="17"/>
      <c r="G1051" s="23"/>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7"/>
      <c r="AG1051" s="7"/>
      <c r="AH1051" s="7"/>
      <c r="AI1051" s="7"/>
      <c r="AJ1051" s="7"/>
      <c r="AK1051" s="7"/>
      <c r="AL1051" s="8"/>
      <c r="AM1051" s="8"/>
      <c r="AN1051" s="7"/>
      <c r="AO1051" s="7"/>
      <c r="AP1051" s="7"/>
      <c r="AQ1051" s="7"/>
      <c r="AR1051" s="7"/>
      <c r="AS1051" s="7"/>
      <c r="AT1051" s="152"/>
      <c r="AU1051" s="80" t="s">
        <v>1038</v>
      </c>
    </row>
    <row r="1052" spans="1:47" ht="15" customHeight="1">
      <c r="A1052" s="18" t="s">
        <v>219</v>
      </c>
      <c r="B1052" s="18" t="s">
        <v>220</v>
      </c>
      <c r="C1052" s="18" t="s">
        <v>2458</v>
      </c>
      <c r="D1052" s="18" t="s">
        <v>2460</v>
      </c>
      <c r="E1052" s="18"/>
      <c r="F1052" s="17"/>
      <c r="G1052" s="23"/>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7"/>
      <c r="AG1052" s="7"/>
      <c r="AH1052" s="7"/>
      <c r="AI1052" s="7"/>
      <c r="AJ1052" s="7"/>
      <c r="AK1052" s="7"/>
      <c r="AL1052" s="8"/>
      <c r="AM1052" s="8"/>
      <c r="AN1052" s="7"/>
      <c r="AO1052" s="7"/>
      <c r="AP1052" s="7"/>
      <c r="AQ1052" s="7"/>
      <c r="AR1052" s="7"/>
      <c r="AS1052" s="7"/>
      <c r="AT1052" s="152"/>
      <c r="AU1052" s="80" t="s">
        <v>1038</v>
      </c>
    </row>
    <row r="1053" spans="1:47" ht="15" customHeight="1">
      <c r="A1053" s="18" t="s">
        <v>219</v>
      </c>
      <c r="B1053" s="18" t="s">
        <v>220</v>
      </c>
      <c r="C1053" s="18" t="s">
        <v>2458</v>
      </c>
      <c r="D1053" s="18" t="s">
        <v>2461</v>
      </c>
      <c r="E1053" s="18"/>
      <c r="F1053" s="17"/>
      <c r="G1053" s="23"/>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7"/>
      <c r="AG1053" s="7"/>
      <c r="AH1053" s="7"/>
      <c r="AI1053" s="7"/>
      <c r="AJ1053" s="7"/>
      <c r="AK1053" s="7"/>
      <c r="AL1053" s="8"/>
      <c r="AM1053" s="8"/>
      <c r="AN1053" s="7"/>
      <c r="AO1053" s="7"/>
      <c r="AP1053" s="7"/>
      <c r="AQ1053" s="7"/>
      <c r="AR1053" s="7"/>
      <c r="AS1053" s="7"/>
      <c r="AT1053" s="152"/>
      <c r="AU1053" s="80" t="s">
        <v>1038</v>
      </c>
    </row>
    <row r="1054" spans="1:47" ht="15" customHeight="1">
      <c r="A1054" s="6" t="s">
        <v>219</v>
      </c>
      <c r="B1054" s="6" t="s">
        <v>220</v>
      </c>
      <c r="C1054" s="6" t="s">
        <v>2462</v>
      </c>
      <c r="D1054" s="6" t="s">
        <v>2463</v>
      </c>
      <c r="E1054" s="6"/>
      <c r="F1054" s="9">
        <v>0</v>
      </c>
      <c r="G1054" s="23" t="s">
        <v>446</v>
      </c>
      <c r="H1054" s="6" t="s">
        <v>446</v>
      </c>
      <c r="I1054" s="6" t="s">
        <v>446</v>
      </c>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7">
        <v>0</v>
      </c>
      <c r="AG1054" s="7">
        <f t="shared" ref="AG1054:AH1054" si="1160">IF(H1054="US",1,0)</f>
        <v>0</v>
      </c>
      <c r="AH1054" s="7">
        <f t="shared" si="1160"/>
        <v>0</v>
      </c>
      <c r="AI1054" s="7">
        <f>IF(G1054="US",1,0)</f>
        <v>0</v>
      </c>
      <c r="AJ1054" s="7" t="str">
        <f>IF(AF1054=0,"0",IF(AF1054=0.5,"3","6"))</f>
        <v>0</v>
      </c>
      <c r="AK1054" s="7" t="str">
        <f>IF(AI1054=1,"6","0")</f>
        <v>0</v>
      </c>
      <c r="AL1054" s="7" t="str">
        <f>IF(AF1054=0,"1",IF(AF1054=0.5,"3","6"))</f>
        <v>1</v>
      </c>
      <c r="AM1054" s="7" t="str">
        <f>IF(AH1054=1,"7","0")</f>
        <v>0</v>
      </c>
      <c r="AN1054" s="7" t="str">
        <f>IF(AI1054=1,"11","0")</f>
        <v>0</v>
      </c>
      <c r="AO1054" s="7" t="str">
        <f>IF(AG1054=1,"14","0")</f>
        <v>0</v>
      </c>
      <c r="AP1054" s="7">
        <f>(0.5*F1054)*100</f>
        <v>0</v>
      </c>
      <c r="AQ1054" s="7">
        <f>SUM(AJ1054+AK1054+AL1054+AM1054+AN1054+AO1054+AP1054)</f>
        <v>1</v>
      </c>
      <c r="AR1054" s="10">
        <f>IF(AQ1054&lt;AQ1052,AR1052+1,AR1052)</f>
        <v>0</v>
      </c>
      <c r="AS1054" s="10"/>
      <c r="AT1054" s="152"/>
      <c r="AU1054" t="s">
        <v>1813</v>
      </c>
    </row>
    <row r="1055" spans="1:47" ht="15" customHeight="1">
      <c r="A1055" s="18" t="s">
        <v>219</v>
      </c>
      <c r="B1055" s="18" t="s">
        <v>220</v>
      </c>
      <c r="C1055" s="18" t="s">
        <v>2462</v>
      </c>
      <c r="D1055" s="18" t="s">
        <v>2464</v>
      </c>
      <c r="E1055" s="18"/>
      <c r="F1055" s="17"/>
      <c r="G1055" s="23"/>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7"/>
      <c r="AG1055" s="7"/>
      <c r="AH1055" s="7"/>
      <c r="AI1055" s="7"/>
      <c r="AJ1055" s="7"/>
      <c r="AK1055" s="7"/>
      <c r="AL1055" s="7"/>
      <c r="AM1055" s="7"/>
      <c r="AN1055" s="7"/>
      <c r="AO1055" s="7"/>
      <c r="AP1055" s="7"/>
      <c r="AQ1055" s="7"/>
      <c r="AR1055" s="10"/>
      <c r="AS1055" s="10"/>
      <c r="AT1055" s="152"/>
      <c r="AU1055" s="80" t="s">
        <v>1038</v>
      </c>
    </row>
    <row r="1056" spans="1:47" ht="15" customHeight="1">
      <c r="A1056" s="18" t="s">
        <v>219</v>
      </c>
      <c r="B1056" s="18" t="s">
        <v>220</v>
      </c>
      <c r="C1056" s="18" t="s">
        <v>2465</v>
      </c>
      <c r="D1056" s="18" t="s">
        <v>2466</v>
      </c>
      <c r="E1056" s="18"/>
      <c r="F1056" s="17"/>
      <c r="G1056" s="23"/>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7"/>
      <c r="AG1056" s="7"/>
      <c r="AH1056" s="7"/>
      <c r="AI1056" s="7"/>
      <c r="AJ1056" s="7"/>
      <c r="AK1056" s="7"/>
      <c r="AL1056" s="8"/>
      <c r="AM1056" s="8"/>
      <c r="AN1056" s="7"/>
      <c r="AO1056" s="7"/>
      <c r="AP1056" s="7"/>
      <c r="AQ1056" s="7"/>
      <c r="AR1056" s="7"/>
      <c r="AS1056" s="7"/>
      <c r="AT1056" s="152"/>
      <c r="AU1056" s="80" t="s">
        <v>1038</v>
      </c>
    </row>
    <row r="1057" spans="1:47" ht="15" customHeight="1">
      <c r="A1057" s="18" t="s">
        <v>219</v>
      </c>
      <c r="B1057" s="18" t="s">
        <v>220</v>
      </c>
      <c r="C1057" s="18" t="s">
        <v>2465</v>
      </c>
      <c r="D1057" s="18" t="s">
        <v>2467</v>
      </c>
      <c r="E1057" s="18"/>
      <c r="F1057" s="17"/>
      <c r="G1057" s="23"/>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7"/>
      <c r="AG1057" s="7"/>
      <c r="AH1057" s="7"/>
      <c r="AI1057" s="7"/>
      <c r="AJ1057" s="7"/>
      <c r="AK1057" s="7"/>
      <c r="AL1057" s="8"/>
      <c r="AM1057" s="8"/>
      <c r="AN1057" s="7"/>
      <c r="AO1057" s="7"/>
      <c r="AP1057" s="7"/>
      <c r="AQ1057" s="7"/>
      <c r="AR1057" s="7"/>
      <c r="AS1057" s="7"/>
      <c r="AT1057" s="152"/>
      <c r="AU1057" s="80" t="s">
        <v>1038</v>
      </c>
    </row>
    <row r="1058" spans="1:47" ht="15" customHeight="1">
      <c r="A1058" s="18" t="s">
        <v>219</v>
      </c>
      <c r="B1058" s="18" t="s">
        <v>220</v>
      </c>
      <c r="C1058" s="18" t="s">
        <v>2465</v>
      </c>
      <c r="D1058" s="18" t="s">
        <v>2468</v>
      </c>
      <c r="E1058" s="18"/>
      <c r="F1058" s="17"/>
      <c r="G1058" s="23"/>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7"/>
      <c r="AG1058" s="7"/>
      <c r="AH1058" s="7"/>
      <c r="AI1058" s="7"/>
      <c r="AJ1058" s="7"/>
      <c r="AK1058" s="7"/>
      <c r="AL1058" s="8"/>
      <c r="AM1058" s="8"/>
      <c r="AN1058" s="7"/>
      <c r="AO1058" s="7"/>
      <c r="AP1058" s="7"/>
      <c r="AQ1058" s="7"/>
      <c r="AR1058" s="7"/>
      <c r="AS1058" s="7"/>
      <c r="AT1058" s="152"/>
      <c r="AU1058" s="80" t="s">
        <v>1038</v>
      </c>
    </row>
    <row r="1059" spans="1:47" ht="15" customHeight="1">
      <c r="A1059" s="6" t="s">
        <v>219</v>
      </c>
      <c r="B1059" s="6" t="s">
        <v>220</v>
      </c>
      <c r="C1059" s="6" t="s">
        <v>2469</v>
      </c>
      <c r="D1059" s="6" t="s">
        <v>2470</v>
      </c>
      <c r="E1059" s="6"/>
      <c r="F1059" s="9">
        <v>0.49</v>
      </c>
      <c r="G1059" s="23" t="s">
        <v>525</v>
      </c>
      <c r="H1059" s="6" t="s">
        <v>446</v>
      </c>
      <c r="I1059" s="6" t="s">
        <v>446</v>
      </c>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7">
        <v>0</v>
      </c>
      <c r="AG1059" s="7">
        <f t="shared" ref="AG1059:AH1059" si="1161">IF(H1059="US",1,0)</f>
        <v>0</v>
      </c>
      <c r="AH1059" s="7">
        <f t="shared" si="1161"/>
        <v>0</v>
      </c>
      <c r="AI1059" s="7">
        <f>IF(G1059="US",1,0)</f>
        <v>1</v>
      </c>
      <c r="AJ1059" s="7" t="str">
        <f>IF(AF1059=0,"0",IF(AF1059=0.5,"3","6"))</f>
        <v>0</v>
      </c>
      <c r="AK1059" s="7" t="str">
        <f>IF(AI1059=1,"6","0")</f>
        <v>6</v>
      </c>
      <c r="AL1059" s="7" t="str">
        <f>IF(AF1059=0,"1",IF(AF1059=0.5,"3","6"))</f>
        <v>1</v>
      </c>
      <c r="AM1059" s="7" t="str">
        <f>IF(AH1059=1,"7","0")</f>
        <v>0</v>
      </c>
      <c r="AN1059" s="7" t="str">
        <f>IF(AI1059=1,"11","0")</f>
        <v>11</v>
      </c>
      <c r="AO1059" s="7" t="str">
        <f>IF(AG1059=1,"14","0")</f>
        <v>0</v>
      </c>
      <c r="AP1059" s="7">
        <f>(0.5*F1059)*100</f>
        <v>24.5</v>
      </c>
      <c r="AQ1059" s="7">
        <f>SUM(AJ1059+AK1059+AL1059+AM1059+AN1059+AO1059+AP1059)</f>
        <v>42.5</v>
      </c>
      <c r="AR1059" s="10">
        <f>IF(AQ1059&lt;AQ1057,AR1057+1,AR1057)</f>
        <v>0</v>
      </c>
      <c r="AS1059" s="10"/>
      <c r="AT1059" s="152"/>
      <c r="AU1059" t="s">
        <v>1813</v>
      </c>
    </row>
    <row r="1060" spans="1:47" ht="15" customHeight="1">
      <c r="A1060" s="18" t="s">
        <v>219</v>
      </c>
      <c r="B1060" s="18" t="s">
        <v>220</v>
      </c>
      <c r="C1060" s="18" t="s">
        <v>2469</v>
      </c>
      <c r="D1060" s="18" t="s">
        <v>2471</v>
      </c>
      <c r="E1060" s="18"/>
      <c r="F1060" s="17"/>
      <c r="G1060" s="23"/>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7"/>
      <c r="AG1060" s="7"/>
      <c r="AH1060" s="7"/>
      <c r="AI1060" s="7"/>
      <c r="AJ1060" s="7"/>
      <c r="AK1060" s="7"/>
      <c r="AL1060" s="7"/>
      <c r="AM1060" s="7"/>
      <c r="AN1060" s="7"/>
      <c r="AO1060" s="7"/>
      <c r="AP1060" s="7"/>
      <c r="AQ1060" s="7"/>
      <c r="AR1060" s="10"/>
      <c r="AS1060" s="10"/>
      <c r="AT1060" s="152"/>
      <c r="AU1060" s="80" t="s">
        <v>1038</v>
      </c>
    </row>
    <row r="1061" spans="1:47" ht="15" customHeight="1">
      <c r="A1061" s="6" t="s">
        <v>219</v>
      </c>
      <c r="B1061" s="6" t="s">
        <v>220</v>
      </c>
      <c r="C1061" s="6" t="s">
        <v>2472</v>
      </c>
      <c r="D1061" s="6"/>
      <c r="E1061" s="6"/>
      <c r="F1061" s="9">
        <v>0.19</v>
      </c>
      <c r="G1061" s="23" t="s">
        <v>1452</v>
      </c>
      <c r="H1061" s="6" t="s">
        <v>525</v>
      </c>
      <c r="I1061" s="6" t="s">
        <v>446</v>
      </c>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7">
        <v>0</v>
      </c>
      <c r="AG1061" s="7">
        <f t="shared" ref="AG1061:AH1061" si="1162">IF(H1061="US",1,0)</f>
        <v>1</v>
      </c>
      <c r="AH1061" s="7">
        <f t="shared" si="1162"/>
        <v>0</v>
      </c>
      <c r="AI1061" s="7">
        <f t="shared" ref="AI1061:AI1063" si="1163">IF(G1061="US",1,0)</f>
        <v>0</v>
      </c>
      <c r="AJ1061" s="7" t="str">
        <f t="shared" ref="AJ1061:AJ1063" si="1164">IF(AF1061=0,"0",IF(AF1061=0.5,"3","6"))</f>
        <v>0</v>
      </c>
      <c r="AK1061" s="7" t="str">
        <f t="shared" ref="AK1061:AK1063" si="1165">IF(AI1061=1,"6","0")</f>
        <v>0</v>
      </c>
      <c r="AL1061" s="7" t="str">
        <f t="shared" ref="AL1061:AL1063" si="1166">IF(AF1061=0,"1",IF(AF1061=0.5,"3","6"))</f>
        <v>1</v>
      </c>
      <c r="AM1061" s="7" t="str">
        <f t="shared" ref="AM1061:AM1063" si="1167">IF(AH1061=1,"7","0")</f>
        <v>0</v>
      </c>
      <c r="AN1061" s="7" t="str">
        <f t="shared" ref="AN1061:AN1063" si="1168">IF(AI1061=1,"11","0")</f>
        <v>0</v>
      </c>
      <c r="AO1061" s="7" t="str">
        <f t="shared" ref="AO1061:AO1063" si="1169">IF(AG1061=1,"14","0")</f>
        <v>14</v>
      </c>
      <c r="AP1061" s="7">
        <f t="shared" ref="AP1061:AP1063" si="1170">(0.5*F1061)*100</f>
        <v>9.5</v>
      </c>
      <c r="AQ1061" s="7">
        <f t="shared" ref="AQ1061:AQ1063" si="1171">SUM(AJ1061+AK1061+AL1061+AM1061+AN1061+AO1061+AP1061)</f>
        <v>24.5</v>
      </c>
      <c r="AR1061" s="10">
        <f>IF(AQ1061&lt;AQ1059,AR1059+1,AR1059)</f>
        <v>1</v>
      </c>
      <c r="AS1061" s="10"/>
      <c r="AT1061" s="152"/>
      <c r="AU1061" t="s">
        <v>1813</v>
      </c>
    </row>
    <row r="1062" spans="1:47" ht="15" customHeight="1">
      <c r="A1062" s="6" t="s">
        <v>219</v>
      </c>
      <c r="B1062" s="6" t="s">
        <v>220</v>
      </c>
      <c r="C1062" s="6" t="s">
        <v>1451</v>
      </c>
      <c r="D1062" s="6"/>
      <c r="E1062" s="6"/>
      <c r="F1062" s="9">
        <v>0.65</v>
      </c>
      <c r="G1062" s="23" t="s">
        <v>525</v>
      </c>
      <c r="H1062" s="6" t="s">
        <v>525</v>
      </c>
      <c r="I1062" s="6" t="s">
        <v>446</v>
      </c>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7">
        <v>0</v>
      </c>
      <c r="AG1062" s="7">
        <f t="shared" ref="AG1062:AH1062" si="1172">IF(H1062="US",1,0)</f>
        <v>1</v>
      </c>
      <c r="AH1062" s="7">
        <f t="shared" si="1172"/>
        <v>0</v>
      </c>
      <c r="AI1062" s="7">
        <f t="shared" si="1163"/>
        <v>1</v>
      </c>
      <c r="AJ1062" s="7" t="str">
        <f t="shared" si="1164"/>
        <v>0</v>
      </c>
      <c r="AK1062" s="7" t="str">
        <f t="shared" si="1165"/>
        <v>6</v>
      </c>
      <c r="AL1062" s="7" t="str">
        <f t="shared" si="1166"/>
        <v>1</v>
      </c>
      <c r="AM1062" s="7" t="str">
        <f t="shared" si="1167"/>
        <v>0</v>
      </c>
      <c r="AN1062" s="7" t="str">
        <f t="shared" si="1168"/>
        <v>11</v>
      </c>
      <c r="AO1062" s="7" t="str">
        <f t="shared" si="1169"/>
        <v>14</v>
      </c>
      <c r="AP1062" s="7">
        <f t="shared" si="1170"/>
        <v>32.5</v>
      </c>
      <c r="AQ1062" s="7">
        <f t="shared" si="1171"/>
        <v>64.5</v>
      </c>
      <c r="AR1062" s="10">
        <f t="shared" ref="AR1062:AR1063" si="1173">IF(AQ1062&lt;AQ1061,AR1061+1,AR1061)</f>
        <v>1</v>
      </c>
      <c r="AS1062" s="10"/>
      <c r="AT1062" s="152"/>
      <c r="AU1062" t="s">
        <v>1813</v>
      </c>
    </row>
    <row r="1063" spans="1:47" ht="15" customHeight="1">
      <c r="A1063" s="28" t="s">
        <v>219</v>
      </c>
      <c r="B1063" s="28" t="s">
        <v>220</v>
      </c>
      <c r="C1063" s="28" t="s">
        <v>1454</v>
      </c>
      <c r="D1063" s="28"/>
      <c r="E1063" s="28"/>
      <c r="F1063" s="81">
        <v>0.49</v>
      </c>
      <c r="G1063" s="23" t="s">
        <v>525</v>
      </c>
      <c r="H1063" s="6" t="s">
        <v>446</v>
      </c>
      <c r="I1063" s="6" t="s">
        <v>446</v>
      </c>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7">
        <v>0</v>
      </c>
      <c r="AG1063" s="7">
        <f t="shared" ref="AG1063:AH1063" si="1174">IF(H1063="US",1,0)</f>
        <v>0</v>
      </c>
      <c r="AH1063" s="7">
        <f t="shared" si="1174"/>
        <v>0</v>
      </c>
      <c r="AI1063" s="7">
        <f t="shared" si="1163"/>
        <v>1</v>
      </c>
      <c r="AJ1063" s="7" t="str">
        <f t="shared" si="1164"/>
        <v>0</v>
      </c>
      <c r="AK1063" s="7" t="str">
        <f t="shared" si="1165"/>
        <v>6</v>
      </c>
      <c r="AL1063" s="7" t="str">
        <f t="shared" si="1166"/>
        <v>1</v>
      </c>
      <c r="AM1063" s="7" t="str">
        <f t="shared" si="1167"/>
        <v>0</v>
      </c>
      <c r="AN1063" s="7" t="str">
        <f t="shared" si="1168"/>
        <v>11</v>
      </c>
      <c r="AO1063" s="7" t="str">
        <f t="shared" si="1169"/>
        <v>0</v>
      </c>
      <c r="AP1063" s="7">
        <f t="shared" si="1170"/>
        <v>24.5</v>
      </c>
      <c r="AQ1063" s="7">
        <f t="shared" si="1171"/>
        <v>42.5</v>
      </c>
      <c r="AR1063" s="10">
        <f t="shared" si="1173"/>
        <v>2</v>
      </c>
      <c r="AS1063" s="10"/>
      <c r="AT1063" s="152"/>
      <c r="AU1063" s="82" t="s">
        <v>1757</v>
      </c>
    </row>
    <row r="1064" spans="1:47" ht="15" customHeight="1">
      <c r="A1064" s="18" t="s">
        <v>219</v>
      </c>
      <c r="B1064" s="18" t="s">
        <v>220</v>
      </c>
      <c r="C1064" s="18" t="s">
        <v>2473</v>
      </c>
      <c r="D1064" s="18" t="s">
        <v>2474</v>
      </c>
      <c r="E1064" s="18"/>
      <c r="F1064" s="17"/>
      <c r="G1064" s="23"/>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7"/>
      <c r="AG1064" s="7"/>
      <c r="AH1064" s="7"/>
      <c r="AI1064" s="7"/>
      <c r="AJ1064" s="7"/>
      <c r="AK1064" s="7"/>
      <c r="AL1064" s="8"/>
      <c r="AM1064" s="8"/>
      <c r="AN1064" s="7"/>
      <c r="AO1064" s="7"/>
      <c r="AP1064" s="7"/>
      <c r="AQ1064" s="7"/>
      <c r="AR1064" s="7"/>
      <c r="AS1064" s="7"/>
      <c r="AT1064" s="152"/>
      <c r="AU1064" s="80" t="s">
        <v>1038</v>
      </c>
    </row>
    <row r="1065" spans="1:47" ht="15" customHeight="1">
      <c r="A1065" s="18" t="s">
        <v>219</v>
      </c>
      <c r="B1065" s="18" t="s">
        <v>220</v>
      </c>
      <c r="C1065" s="18" t="s">
        <v>2473</v>
      </c>
      <c r="D1065" s="18" t="s">
        <v>2475</v>
      </c>
      <c r="E1065" s="18"/>
      <c r="F1065" s="17"/>
      <c r="G1065" s="23"/>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7"/>
      <c r="AG1065" s="7"/>
      <c r="AH1065" s="7"/>
      <c r="AI1065" s="7"/>
      <c r="AJ1065" s="7"/>
      <c r="AK1065" s="7"/>
      <c r="AL1065" s="8"/>
      <c r="AM1065" s="8"/>
      <c r="AN1065" s="7"/>
      <c r="AO1065" s="7"/>
      <c r="AP1065" s="7"/>
      <c r="AQ1065" s="7"/>
      <c r="AR1065" s="7"/>
      <c r="AS1065" s="7"/>
      <c r="AT1065" s="152"/>
      <c r="AU1065" s="80" t="s">
        <v>1038</v>
      </c>
    </row>
    <row r="1066" spans="1:47" ht="15" customHeight="1">
      <c r="A1066" s="18" t="s">
        <v>219</v>
      </c>
      <c r="B1066" s="18" t="s">
        <v>220</v>
      </c>
      <c r="C1066" s="18" t="s">
        <v>2476</v>
      </c>
      <c r="D1066" s="18" t="s">
        <v>2477</v>
      </c>
      <c r="E1066" s="18"/>
      <c r="F1066" s="17"/>
      <c r="G1066" s="23"/>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7"/>
      <c r="AG1066" s="7"/>
      <c r="AH1066" s="7"/>
      <c r="AI1066" s="7"/>
      <c r="AJ1066" s="7"/>
      <c r="AK1066" s="7"/>
      <c r="AL1066" s="8"/>
      <c r="AM1066" s="8"/>
      <c r="AN1066" s="7"/>
      <c r="AO1066" s="7"/>
      <c r="AP1066" s="7"/>
      <c r="AQ1066" s="7"/>
      <c r="AR1066" s="7"/>
      <c r="AS1066" s="7"/>
      <c r="AT1066" s="152"/>
      <c r="AU1066" s="80" t="s">
        <v>1038</v>
      </c>
    </row>
    <row r="1067" spans="1:47" ht="15" customHeight="1">
      <c r="A1067" s="18" t="s">
        <v>219</v>
      </c>
      <c r="B1067" s="18" t="s">
        <v>220</v>
      </c>
      <c r="C1067" s="18" t="s">
        <v>2476</v>
      </c>
      <c r="D1067" s="18" t="s">
        <v>2478</v>
      </c>
      <c r="E1067" s="18"/>
      <c r="F1067" s="17"/>
      <c r="G1067" s="23"/>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7"/>
      <c r="AG1067" s="7"/>
      <c r="AH1067" s="7"/>
      <c r="AI1067" s="7"/>
      <c r="AJ1067" s="7"/>
      <c r="AK1067" s="7"/>
      <c r="AL1067" s="8"/>
      <c r="AM1067" s="8"/>
      <c r="AN1067" s="7"/>
      <c r="AO1067" s="7"/>
      <c r="AP1067" s="7"/>
      <c r="AQ1067" s="7"/>
      <c r="AR1067" s="7"/>
      <c r="AS1067" s="7"/>
      <c r="AT1067" s="152"/>
      <c r="AU1067" s="80" t="s">
        <v>1038</v>
      </c>
    </row>
    <row r="1068" spans="1:47" ht="15" customHeight="1">
      <c r="A1068" s="18" t="s">
        <v>219</v>
      </c>
      <c r="B1068" s="18" t="s">
        <v>220</v>
      </c>
      <c r="C1068" s="18" t="s">
        <v>2479</v>
      </c>
      <c r="D1068" s="18" t="s">
        <v>2480</v>
      </c>
      <c r="E1068" s="18"/>
      <c r="F1068" s="17"/>
      <c r="G1068" s="23"/>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7"/>
      <c r="AG1068" s="7"/>
      <c r="AH1068" s="7"/>
      <c r="AI1068" s="7"/>
      <c r="AJ1068" s="7"/>
      <c r="AK1068" s="7"/>
      <c r="AL1068" s="8"/>
      <c r="AM1068" s="8"/>
      <c r="AN1068" s="7"/>
      <c r="AO1068" s="7"/>
      <c r="AP1068" s="7"/>
      <c r="AQ1068" s="7"/>
      <c r="AR1068" s="7"/>
      <c r="AS1068" s="7"/>
      <c r="AT1068" s="152"/>
      <c r="AU1068" s="80" t="s">
        <v>1038</v>
      </c>
    </row>
    <row r="1069" spans="1:47" ht="15" customHeight="1">
      <c r="A1069" s="18" t="s">
        <v>219</v>
      </c>
      <c r="B1069" s="18" t="s">
        <v>220</v>
      </c>
      <c r="C1069" s="18" t="s">
        <v>2481</v>
      </c>
      <c r="D1069" s="18" t="s">
        <v>2482</v>
      </c>
      <c r="E1069" s="18"/>
      <c r="F1069" s="17"/>
      <c r="G1069" s="23"/>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7"/>
      <c r="AG1069" s="7"/>
      <c r="AH1069" s="7"/>
      <c r="AI1069" s="7"/>
      <c r="AJ1069" s="7"/>
      <c r="AK1069" s="7"/>
      <c r="AL1069" s="8"/>
      <c r="AM1069" s="8"/>
      <c r="AN1069" s="7"/>
      <c r="AO1069" s="7"/>
      <c r="AP1069" s="7"/>
      <c r="AQ1069" s="7"/>
      <c r="AR1069" s="7"/>
      <c r="AS1069" s="7"/>
      <c r="AT1069" s="152"/>
      <c r="AU1069" s="80" t="s">
        <v>1038</v>
      </c>
    </row>
    <row r="1070" spans="1:47" ht="15" customHeight="1">
      <c r="A1070" s="18" t="s">
        <v>219</v>
      </c>
      <c r="B1070" s="18" t="s">
        <v>220</v>
      </c>
      <c r="C1070" s="18" t="s">
        <v>2481</v>
      </c>
      <c r="D1070" s="18" t="s">
        <v>2483</v>
      </c>
      <c r="E1070" s="18"/>
      <c r="F1070" s="17"/>
      <c r="G1070" s="23"/>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7"/>
      <c r="AG1070" s="7"/>
      <c r="AH1070" s="7"/>
      <c r="AI1070" s="7"/>
      <c r="AJ1070" s="7"/>
      <c r="AK1070" s="7"/>
      <c r="AL1070" s="8"/>
      <c r="AM1070" s="8"/>
      <c r="AN1070" s="7"/>
      <c r="AO1070" s="7"/>
      <c r="AP1070" s="7"/>
      <c r="AQ1070" s="7"/>
      <c r="AR1070" s="7"/>
      <c r="AS1070" s="7"/>
      <c r="AT1070" s="152"/>
      <c r="AU1070" s="80" t="s">
        <v>1038</v>
      </c>
    </row>
    <row r="1071" spans="1:47" ht="15" customHeight="1">
      <c r="A1071" s="18" t="s">
        <v>219</v>
      </c>
      <c r="B1071" s="18" t="s">
        <v>220</v>
      </c>
      <c r="C1071" s="18" t="s">
        <v>2484</v>
      </c>
      <c r="D1071" s="18"/>
      <c r="E1071" s="18"/>
      <c r="F1071" s="17">
        <v>0</v>
      </c>
      <c r="G1071" s="23" t="s">
        <v>446</v>
      </c>
      <c r="H1071" s="6" t="s">
        <v>446</v>
      </c>
      <c r="I1071" s="6" t="s">
        <v>446</v>
      </c>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7">
        <v>0</v>
      </c>
      <c r="AG1071" s="7">
        <f t="shared" ref="AG1071:AH1071" si="1175">IF(H1071="US",1,0)</f>
        <v>0</v>
      </c>
      <c r="AH1071" s="7">
        <f t="shared" si="1175"/>
        <v>0</v>
      </c>
      <c r="AI1071" s="7">
        <f t="shared" ref="AI1071:AI1072" si="1176">IF(G1071="US",1,0)</f>
        <v>0</v>
      </c>
      <c r="AJ1071" s="7" t="str">
        <f t="shared" ref="AJ1071:AJ1072" si="1177">IF(AF1071=0,"0",IF(AF1071=0.5,"3","6"))</f>
        <v>0</v>
      </c>
      <c r="AK1071" s="7" t="str">
        <f t="shared" ref="AK1071:AK1072" si="1178">IF(AI1071=1,"6","0")</f>
        <v>0</v>
      </c>
      <c r="AL1071" s="7" t="str">
        <f t="shared" ref="AL1071:AL1072" si="1179">IF(AF1071=0,"1",IF(AF1071=0.5,"3","6"))</f>
        <v>1</v>
      </c>
      <c r="AM1071" s="7" t="str">
        <f t="shared" ref="AM1071:AM1072" si="1180">IF(AH1071=1,"7","0")</f>
        <v>0</v>
      </c>
      <c r="AN1071" s="7" t="str">
        <f t="shared" ref="AN1071:AN1072" si="1181">IF(AI1071=1,"11","0")</f>
        <v>0</v>
      </c>
      <c r="AO1071" s="7" t="str">
        <f t="shared" ref="AO1071:AO1072" si="1182">IF(AG1071=1,"14","0")</f>
        <v>0</v>
      </c>
      <c r="AP1071" s="7">
        <f t="shared" ref="AP1071:AP1072" si="1183">(0.5*F1071)*100</f>
        <v>0</v>
      </c>
      <c r="AQ1071" s="7">
        <f t="shared" ref="AQ1071:AQ1072" si="1184">SUM(AJ1071+AK1071+AL1071+AM1071+AN1071+AO1071+AP1071)</f>
        <v>1</v>
      </c>
      <c r="AR1071" s="10" t="e">
        <f t="shared" ref="AR1071:AR1072" si="1185">IF(AQ1071&lt;#REF!,#REF!+1,#REF!)</f>
        <v>#REF!</v>
      </c>
      <c r="AS1071" s="10"/>
      <c r="AT1071" s="152"/>
      <c r="AU1071" s="80" t="s">
        <v>1038</v>
      </c>
    </row>
    <row r="1072" spans="1:47" ht="15" customHeight="1">
      <c r="A1072" s="18" t="s">
        <v>219</v>
      </c>
      <c r="B1072" s="18" t="s">
        <v>220</v>
      </c>
      <c r="C1072" s="18" t="s">
        <v>2485</v>
      </c>
      <c r="D1072" s="18"/>
      <c r="E1072" s="18"/>
      <c r="F1072" s="17">
        <v>0</v>
      </c>
      <c r="G1072" s="23" t="s">
        <v>446</v>
      </c>
      <c r="H1072" s="6" t="s">
        <v>446</v>
      </c>
      <c r="I1072" s="6" t="s">
        <v>446</v>
      </c>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7">
        <v>0</v>
      </c>
      <c r="AG1072" s="7">
        <f t="shared" ref="AG1072:AH1072" si="1186">IF(H1072="US",1,0)</f>
        <v>0</v>
      </c>
      <c r="AH1072" s="7">
        <f t="shared" si="1186"/>
        <v>0</v>
      </c>
      <c r="AI1072" s="7">
        <f t="shared" si="1176"/>
        <v>0</v>
      </c>
      <c r="AJ1072" s="7" t="str">
        <f t="shared" si="1177"/>
        <v>0</v>
      </c>
      <c r="AK1072" s="7" t="str">
        <f t="shared" si="1178"/>
        <v>0</v>
      </c>
      <c r="AL1072" s="7" t="str">
        <f t="shared" si="1179"/>
        <v>1</v>
      </c>
      <c r="AM1072" s="7" t="str">
        <f t="shared" si="1180"/>
        <v>0</v>
      </c>
      <c r="AN1072" s="7" t="str">
        <f t="shared" si="1181"/>
        <v>0</v>
      </c>
      <c r="AO1072" s="7" t="str">
        <f t="shared" si="1182"/>
        <v>0</v>
      </c>
      <c r="AP1072" s="7">
        <f t="shared" si="1183"/>
        <v>0</v>
      </c>
      <c r="AQ1072" s="7">
        <f t="shared" si="1184"/>
        <v>1</v>
      </c>
      <c r="AR1072" s="10" t="e">
        <f t="shared" si="1185"/>
        <v>#REF!</v>
      </c>
      <c r="AS1072" s="10"/>
      <c r="AT1072" s="152"/>
      <c r="AU1072" s="80" t="s">
        <v>1038</v>
      </c>
    </row>
    <row r="1073" spans="1:47" ht="15" customHeight="1">
      <c r="A1073" s="18" t="s">
        <v>219</v>
      </c>
      <c r="B1073" s="18" t="s">
        <v>220</v>
      </c>
      <c r="C1073" s="18" t="s">
        <v>2486</v>
      </c>
      <c r="D1073" s="18" t="s">
        <v>2487</v>
      </c>
      <c r="E1073" s="18"/>
      <c r="F1073" s="17"/>
      <c r="G1073" s="23"/>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7"/>
      <c r="AG1073" s="7"/>
      <c r="AH1073" s="7"/>
      <c r="AI1073" s="7"/>
      <c r="AJ1073" s="7"/>
      <c r="AK1073" s="7"/>
      <c r="AL1073" s="8"/>
      <c r="AM1073" s="8"/>
      <c r="AN1073" s="7"/>
      <c r="AO1073" s="7"/>
      <c r="AP1073" s="7"/>
      <c r="AQ1073" s="7"/>
      <c r="AR1073" s="7"/>
      <c r="AS1073" s="7"/>
      <c r="AT1073" s="152"/>
      <c r="AU1073" s="80" t="s">
        <v>1038</v>
      </c>
    </row>
    <row r="1074" spans="1:47" ht="15" customHeight="1">
      <c r="A1074" s="18" t="s">
        <v>219</v>
      </c>
      <c r="B1074" s="18" t="s">
        <v>220</v>
      </c>
      <c r="C1074" s="18" t="s">
        <v>2486</v>
      </c>
      <c r="D1074" s="18" t="s">
        <v>2488</v>
      </c>
      <c r="E1074" s="18"/>
      <c r="F1074" s="17"/>
      <c r="G1074" s="23"/>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7"/>
      <c r="AG1074" s="7"/>
      <c r="AH1074" s="7"/>
      <c r="AI1074" s="7"/>
      <c r="AJ1074" s="7"/>
      <c r="AK1074" s="7"/>
      <c r="AL1074" s="8"/>
      <c r="AM1074" s="8"/>
      <c r="AN1074" s="7"/>
      <c r="AO1074" s="7"/>
      <c r="AP1074" s="7"/>
      <c r="AQ1074" s="7"/>
      <c r="AR1074" s="7"/>
      <c r="AS1074" s="7"/>
      <c r="AT1074" s="152"/>
      <c r="AU1074" s="80" t="s">
        <v>1038</v>
      </c>
    </row>
    <row r="1075" spans="1:47" ht="15" customHeight="1">
      <c r="A1075" s="6" t="s">
        <v>219</v>
      </c>
      <c r="B1075" s="6" t="s">
        <v>220</v>
      </c>
      <c r="C1075" s="6" t="s">
        <v>2489</v>
      </c>
      <c r="D1075" s="6" t="s">
        <v>2490</v>
      </c>
      <c r="E1075" s="6"/>
      <c r="F1075" s="9">
        <v>0</v>
      </c>
      <c r="G1075" s="23" t="s">
        <v>446</v>
      </c>
      <c r="H1075" s="6" t="s">
        <v>446</v>
      </c>
      <c r="I1075" s="6" t="s">
        <v>446</v>
      </c>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7">
        <v>0</v>
      </c>
      <c r="AG1075" s="7">
        <f t="shared" ref="AG1075:AH1075" si="1187">IF(H1075="US",1,0)</f>
        <v>0</v>
      </c>
      <c r="AH1075" s="7">
        <f t="shared" si="1187"/>
        <v>0</v>
      </c>
      <c r="AI1075" s="7">
        <f>IF(G1075="US",1,0)</f>
        <v>0</v>
      </c>
      <c r="AJ1075" s="7" t="str">
        <f>IF(AF1075=0,"0",IF(AF1075=0.5,"3","6"))</f>
        <v>0</v>
      </c>
      <c r="AK1075" s="7" t="str">
        <f>IF(AI1075=1,"6","0")</f>
        <v>0</v>
      </c>
      <c r="AL1075" s="7" t="str">
        <f>IF(AF1075=0,"1",IF(AF1075=0.5,"3","6"))</f>
        <v>1</v>
      </c>
      <c r="AM1075" s="7" t="str">
        <f>IF(AH1075=1,"7","0")</f>
        <v>0</v>
      </c>
      <c r="AN1075" s="7" t="str">
        <f>IF(AI1075=1,"11","0")</f>
        <v>0</v>
      </c>
      <c r="AO1075" s="7" t="str">
        <f>IF(AG1075=1,"14","0")</f>
        <v>0</v>
      </c>
      <c r="AP1075" s="7">
        <f>(0.5*F1075)*100</f>
        <v>0</v>
      </c>
      <c r="AQ1075" s="7">
        <f>SUM(AJ1075+AK1075+AL1075+AM1075+AN1075+AO1075+AP1075)</f>
        <v>1</v>
      </c>
      <c r="AR1075" s="10">
        <f>IF(AQ1075&lt;AQ1074,AR1074+1,AR1074)</f>
        <v>0</v>
      </c>
      <c r="AS1075" s="10"/>
      <c r="AT1075" s="152"/>
      <c r="AU1075" t="s">
        <v>1813</v>
      </c>
    </row>
    <row r="1076" spans="1:47" ht="15" customHeight="1">
      <c r="A1076" s="18" t="s">
        <v>219</v>
      </c>
      <c r="B1076" s="18" t="s">
        <v>220</v>
      </c>
      <c r="C1076" s="18" t="s">
        <v>2489</v>
      </c>
      <c r="D1076" s="18" t="s">
        <v>2491</v>
      </c>
      <c r="E1076" s="18"/>
      <c r="F1076" s="17"/>
      <c r="G1076" s="23"/>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7"/>
      <c r="AG1076" s="7"/>
      <c r="AH1076" s="7"/>
      <c r="AI1076" s="7"/>
      <c r="AJ1076" s="7"/>
      <c r="AK1076" s="7"/>
      <c r="AL1076" s="7"/>
      <c r="AM1076" s="7"/>
      <c r="AN1076" s="7"/>
      <c r="AO1076" s="7"/>
      <c r="AP1076" s="7"/>
      <c r="AQ1076" s="7"/>
      <c r="AR1076" s="10"/>
      <c r="AS1076" s="10"/>
      <c r="AT1076" s="152"/>
      <c r="AU1076" s="80" t="s">
        <v>1038</v>
      </c>
    </row>
    <row r="1077" spans="1:47" ht="15" customHeight="1">
      <c r="A1077" s="18" t="s">
        <v>219</v>
      </c>
      <c r="B1077" s="18" t="s">
        <v>220</v>
      </c>
      <c r="C1077" s="18" t="s">
        <v>2489</v>
      </c>
      <c r="D1077" s="18" t="s">
        <v>2492</v>
      </c>
      <c r="E1077" s="18"/>
      <c r="F1077" s="17"/>
      <c r="G1077" s="23"/>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7"/>
      <c r="AG1077" s="7"/>
      <c r="AH1077" s="7"/>
      <c r="AI1077" s="7"/>
      <c r="AJ1077" s="7"/>
      <c r="AK1077" s="7"/>
      <c r="AL1077" s="7"/>
      <c r="AM1077" s="7"/>
      <c r="AN1077" s="7"/>
      <c r="AO1077" s="7"/>
      <c r="AP1077" s="7"/>
      <c r="AQ1077" s="7"/>
      <c r="AR1077" s="10"/>
      <c r="AS1077" s="10"/>
      <c r="AT1077" s="152"/>
      <c r="AU1077" s="80" t="s">
        <v>1038</v>
      </c>
    </row>
    <row r="1078" spans="1:47" ht="15" customHeight="1">
      <c r="A1078" s="18" t="s">
        <v>219</v>
      </c>
      <c r="B1078" s="18" t="s">
        <v>220</v>
      </c>
      <c r="C1078" s="18" t="s">
        <v>2493</v>
      </c>
      <c r="D1078" s="18" t="s">
        <v>2494</v>
      </c>
      <c r="E1078" s="18"/>
      <c r="F1078" s="17"/>
      <c r="G1078" s="23"/>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7"/>
      <c r="AG1078" s="7"/>
      <c r="AH1078" s="7"/>
      <c r="AI1078" s="7"/>
      <c r="AJ1078" s="7"/>
      <c r="AK1078" s="7"/>
      <c r="AL1078" s="8"/>
      <c r="AM1078" s="8"/>
      <c r="AN1078" s="7"/>
      <c r="AO1078" s="7"/>
      <c r="AP1078" s="7"/>
      <c r="AQ1078" s="7"/>
      <c r="AR1078" s="7"/>
      <c r="AS1078" s="7"/>
      <c r="AT1078" s="152"/>
      <c r="AU1078" s="80" t="s">
        <v>1038</v>
      </c>
    </row>
    <row r="1079" spans="1:47" ht="15" customHeight="1">
      <c r="A1079" s="6" t="s">
        <v>219</v>
      </c>
      <c r="B1079" s="6" t="s">
        <v>220</v>
      </c>
      <c r="C1079" s="6" t="s">
        <v>2493</v>
      </c>
      <c r="D1079" s="6" t="s">
        <v>2495</v>
      </c>
      <c r="E1079" s="6"/>
      <c r="F1079" s="9">
        <v>0</v>
      </c>
      <c r="G1079" s="23" t="s">
        <v>446</v>
      </c>
      <c r="H1079" s="6" t="s">
        <v>446</v>
      </c>
      <c r="I1079" s="6" t="s">
        <v>446</v>
      </c>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7">
        <v>0</v>
      </c>
      <c r="AG1079" s="7">
        <f t="shared" ref="AG1079:AH1079" si="1188">IF(H1079="US",1,0)</f>
        <v>0</v>
      </c>
      <c r="AH1079" s="7">
        <f t="shared" si="1188"/>
        <v>0</v>
      </c>
      <c r="AI1079" s="7">
        <f>IF(G1079="US",1,0)</f>
        <v>0</v>
      </c>
      <c r="AJ1079" s="7" t="str">
        <f>IF(AF1079=0,"0",IF(AF1079=0.5,"3","6"))</f>
        <v>0</v>
      </c>
      <c r="AK1079" s="7" t="str">
        <f>IF(AI1079=1,"6","0")</f>
        <v>0</v>
      </c>
      <c r="AL1079" s="7" t="str">
        <f>IF(AF1079=0,"1",IF(AF1079=0.5,"3","6"))</f>
        <v>1</v>
      </c>
      <c r="AM1079" s="7" t="str">
        <f>IF(AH1079=1,"7","0")</f>
        <v>0</v>
      </c>
      <c r="AN1079" s="7" t="str">
        <f>IF(AI1079=1,"11","0")</f>
        <v>0</v>
      </c>
      <c r="AO1079" s="7" t="str">
        <f>IF(AG1079=1,"14","0")</f>
        <v>0</v>
      </c>
      <c r="AP1079" s="7">
        <f>(0.5*F1079)*100</f>
        <v>0</v>
      </c>
      <c r="AQ1079" s="7">
        <f>SUM(AJ1079+AK1079+AL1079+AM1079+AN1079+AO1079+AP1079)</f>
        <v>1</v>
      </c>
      <c r="AR1079" s="10">
        <f>IF(AQ1079&lt;AQ1076,AR1076+1,AR1076)</f>
        <v>0</v>
      </c>
      <c r="AS1079" s="10"/>
      <c r="AT1079" s="152"/>
      <c r="AU1079" t="s">
        <v>1813</v>
      </c>
    </row>
    <row r="1080" spans="1:47" ht="15" customHeight="1">
      <c r="A1080" s="6" t="s">
        <v>219</v>
      </c>
      <c r="B1080" s="6" t="s">
        <v>220</v>
      </c>
      <c r="C1080" s="6" t="s">
        <v>2496</v>
      </c>
      <c r="D1080" s="6"/>
      <c r="E1080" s="6"/>
      <c r="F1080" s="9"/>
      <c r="G1080" s="23"/>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7"/>
      <c r="AG1080" s="7"/>
      <c r="AH1080" s="7"/>
      <c r="AI1080" s="7"/>
      <c r="AJ1080" s="7"/>
      <c r="AK1080" s="7"/>
      <c r="AL1080" s="8"/>
      <c r="AM1080" s="8"/>
      <c r="AN1080" s="7"/>
      <c r="AO1080" s="7"/>
      <c r="AP1080" s="7"/>
      <c r="AQ1080" s="7"/>
      <c r="AR1080" s="7"/>
      <c r="AS1080" s="7"/>
      <c r="AT1080" s="152"/>
      <c r="AU1080" t="s">
        <v>2450</v>
      </c>
    </row>
    <row r="1081" spans="1:47" ht="15" customHeight="1">
      <c r="A1081" s="18" t="s">
        <v>219</v>
      </c>
      <c r="B1081" s="18" t="s">
        <v>220</v>
      </c>
      <c r="C1081" s="18" t="s">
        <v>399</v>
      </c>
      <c r="D1081" s="18" t="s">
        <v>2497</v>
      </c>
      <c r="E1081" s="18"/>
      <c r="F1081" s="17"/>
      <c r="G1081" s="23"/>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7"/>
      <c r="AG1081" s="7"/>
      <c r="AH1081" s="7"/>
      <c r="AI1081" s="7"/>
      <c r="AJ1081" s="7"/>
      <c r="AK1081" s="7"/>
      <c r="AL1081" s="8"/>
      <c r="AM1081" s="8"/>
      <c r="AN1081" s="7"/>
      <c r="AO1081" s="7"/>
      <c r="AP1081" s="7"/>
      <c r="AQ1081" s="7"/>
      <c r="AR1081" s="7"/>
      <c r="AS1081" s="7"/>
      <c r="AT1081" s="152"/>
      <c r="AU1081" s="80" t="s">
        <v>1038</v>
      </c>
    </row>
    <row r="1082" spans="1:47" ht="15" customHeight="1">
      <c r="A1082" s="6" t="s">
        <v>219</v>
      </c>
      <c r="B1082" s="6" t="s">
        <v>220</v>
      </c>
      <c r="C1082" s="39" t="s">
        <v>2498</v>
      </c>
      <c r="D1082" s="39" t="s">
        <v>2499</v>
      </c>
      <c r="E1082" s="39"/>
      <c r="F1082" s="9">
        <v>0</v>
      </c>
      <c r="G1082" s="23" t="s">
        <v>446</v>
      </c>
      <c r="H1082" s="6" t="s">
        <v>446</v>
      </c>
      <c r="I1082" s="6" t="s">
        <v>446</v>
      </c>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7">
        <v>0</v>
      </c>
      <c r="AG1082" s="7">
        <f t="shared" ref="AG1082:AH1082" si="1189">IF(H1082="US",1,0)</f>
        <v>0</v>
      </c>
      <c r="AH1082" s="7">
        <f t="shared" si="1189"/>
        <v>0</v>
      </c>
      <c r="AI1082" s="7">
        <f>IF(G1082="US",1,0)</f>
        <v>0</v>
      </c>
      <c r="AJ1082" s="7" t="str">
        <f>IF(AF1082=0,"0",IF(AF1082=0.5,"3","6"))</f>
        <v>0</v>
      </c>
      <c r="AK1082" s="7" t="str">
        <f>IF(AI1082=1,"6","0")</f>
        <v>0</v>
      </c>
      <c r="AL1082" s="7" t="str">
        <f>IF(AF1082=0,"1",IF(AF1082=0.5,"3","6"))</f>
        <v>1</v>
      </c>
      <c r="AM1082" s="7" t="str">
        <f>IF(AH1082=1,"7","0")</f>
        <v>0</v>
      </c>
      <c r="AN1082" s="7" t="str">
        <f>IF(AI1082=1,"11","0")</f>
        <v>0</v>
      </c>
      <c r="AO1082" s="7" t="str">
        <f>IF(AG1082=1,"14","0")</f>
        <v>0</v>
      </c>
      <c r="AP1082" s="7">
        <f>(0.5*F1082)*100</f>
        <v>0</v>
      </c>
      <c r="AQ1082" s="7">
        <f>SUM(AJ1082+AK1082+AL1082+AM1082+AN1082+AO1082+AP1082)</f>
        <v>1</v>
      </c>
      <c r="AR1082" s="10">
        <f>IF(AQ1082&lt;AQ1081,AR1081+1,AR1081)</f>
        <v>0</v>
      </c>
      <c r="AS1082" s="10"/>
      <c r="AT1082" s="152"/>
      <c r="AU1082" t="s">
        <v>1813</v>
      </c>
    </row>
    <row r="1083" spans="1:47" ht="15" customHeight="1">
      <c r="A1083" s="18" t="s">
        <v>219</v>
      </c>
      <c r="B1083" s="18" t="s">
        <v>220</v>
      </c>
      <c r="C1083" s="18" t="s">
        <v>2498</v>
      </c>
      <c r="D1083" s="18" t="s">
        <v>2500</v>
      </c>
      <c r="E1083" s="18"/>
      <c r="F1083" s="17"/>
      <c r="G1083" s="23"/>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7"/>
      <c r="AG1083" s="7"/>
      <c r="AH1083" s="7"/>
      <c r="AI1083" s="7"/>
      <c r="AJ1083" s="7"/>
      <c r="AK1083" s="7"/>
      <c r="AL1083" s="8"/>
      <c r="AM1083" s="8"/>
      <c r="AN1083" s="7"/>
      <c r="AO1083" s="7"/>
      <c r="AP1083" s="7"/>
      <c r="AQ1083" s="7"/>
      <c r="AR1083" s="7"/>
      <c r="AS1083" s="7"/>
      <c r="AT1083" s="152"/>
      <c r="AU1083" s="80" t="s">
        <v>1038</v>
      </c>
    </row>
    <row r="1084" spans="1:47" ht="15" customHeight="1">
      <c r="A1084" s="18" t="s">
        <v>219</v>
      </c>
      <c r="B1084" s="18" t="s">
        <v>220</v>
      </c>
      <c r="C1084" s="18" t="s">
        <v>2501</v>
      </c>
      <c r="D1084" s="18" t="s">
        <v>2499</v>
      </c>
      <c r="E1084" s="18"/>
      <c r="F1084" s="17"/>
      <c r="G1084" s="23"/>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7"/>
      <c r="AG1084" s="7"/>
      <c r="AH1084" s="7"/>
      <c r="AI1084" s="7"/>
      <c r="AJ1084" s="7"/>
      <c r="AK1084" s="7"/>
      <c r="AL1084" s="8"/>
      <c r="AM1084" s="8"/>
      <c r="AN1084" s="7"/>
      <c r="AO1084" s="7"/>
      <c r="AP1084" s="7"/>
      <c r="AQ1084" s="7"/>
      <c r="AR1084" s="7"/>
      <c r="AS1084" s="7"/>
      <c r="AT1084" s="152"/>
      <c r="AU1084" s="80" t="s">
        <v>1038</v>
      </c>
    </row>
    <row r="1085" spans="1:47" ht="15" customHeight="1">
      <c r="A1085" s="18" t="s">
        <v>219</v>
      </c>
      <c r="B1085" s="18" t="s">
        <v>220</v>
      </c>
      <c r="C1085" s="18" t="s">
        <v>2501</v>
      </c>
      <c r="D1085" s="18" t="s">
        <v>2500</v>
      </c>
      <c r="E1085" s="18"/>
      <c r="F1085" s="17"/>
      <c r="G1085" s="23"/>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7"/>
      <c r="AG1085" s="7"/>
      <c r="AH1085" s="7"/>
      <c r="AI1085" s="7"/>
      <c r="AJ1085" s="7"/>
      <c r="AK1085" s="7"/>
      <c r="AL1085" s="8"/>
      <c r="AM1085" s="8"/>
      <c r="AN1085" s="7"/>
      <c r="AO1085" s="7"/>
      <c r="AP1085" s="7"/>
      <c r="AQ1085" s="7"/>
      <c r="AR1085" s="7"/>
      <c r="AS1085" s="7"/>
      <c r="AT1085" s="152"/>
      <c r="AU1085" s="80" t="s">
        <v>1038</v>
      </c>
    </row>
    <row r="1086" spans="1:47" ht="15" customHeight="1">
      <c r="A1086" s="6" t="s">
        <v>219</v>
      </c>
      <c r="B1086" s="6" t="s">
        <v>220</v>
      </c>
      <c r="C1086" s="6" t="s">
        <v>2502</v>
      </c>
      <c r="D1086" s="6" t="s">
        <v>2503</v>
      </c>
      <c r="E1086" s="6"/>
      <c r="F1086" s="9">
        <v>0</v>
      </c>
      <c r="G1086" s="23" t="s">
        <v>446</v>
      </c>
      <c r="H1086" s="6" t="s">
        <v>446</v>
      </c>
      <c r="I1086" s="6" t="s">
        <v>446</v>
      </c>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7">
        <v>0</v>
      </c>
      <c r="AG1086" s="7">
        <f t="shared" ref="AG1086:AH1086" si="1190">IF(H1086="US",1,0)</f>
        <v>0</v>
      </c>
      <c r="AH1086" s="7">
        <f t="shared" si="1190"/>
        <v>0</v>
      </c>
      <c r="AI1086" s="7">
        <f t="shared" ref="AI1086:AI1087" si="1191">IF(G1086="US",1,0)</f>
        <v>0</v>
      </c>
      <c r="AJ1086" s="7" t="str">
        <f t="shared" ref="AJ1086:AJ1087" si="1192">IF(AF1086=0,"0",IF(AF1086=0.5,"3","6"))</f>
        <v>0</v>
      </c>
      <c r="AK1086" s="7" t="str">
        <f t="shared" ref="AK1086:AK1087" si="1193">IF(AI1086=1,"6","0")</f>
        <v>0</v>
      </c>
      <c r="AL1086" s="7" t="str">
        <f t="shared" ref="AL1086:AL1087" si="1194">IF(AF1086=0,"1",IF(AF1086=0.5,"3","6"))</f>
        <v>1</v>
      </c>
      <c r="AM1086" s="7" t="str">
        <f t="shared" ref="AM1086:AM1087" si="1195">IF(AH1086=1,"7","0")</f>
        <v>0</v>
      </c>
      <c r="AN1086" s="7" t="str">
        <f t="shared" ref="AN1086:AN1087" si="1196">IF(AI1086=1,"11","0")</f>
        <v>0</v>
      </c>
      <c r="AO1086" s="7" t="str">
        <f t="shared" ref="AO1086:AO1087" si="1197">IF(AG1086=1,"14","0")</f>
        <v>0</v>
      </c>
      <c r="AP1086" s="7">
        <f t="shared" ref="AP1086:AP1087" si="1198">(0.5*F1086)*100</f>
        <v>0</v>
      </c>
      <c r="AQ1086" s="7">
        <f t="shared" ref="AQ1086:AQ1087" si="1199">SUM(AJ1086+AK1086+AL1086+AM1086+AN1086+AO1086+AP1086)</f>
        <v>1</v>
      </c>
      <c r="AR1086" s="10">
        <f>IF(AQ1086&lt;AQ1083,AR1083+1,AR1083)</f>
        <v>0</v>
      </c>
      <c r="AS1086" s="10"/>
      <c r="AT1086" s="152"/>
      <c r="AU1086" t="s">
        <v>1813</v>
      </c>
    </row>
    <row r="1087" spans="1:47" ht="15" customHeight="1">
      <c r="A1087" s="6" t="s">
        <v>219</v>
      </c>
      <c r="B1087" s="6" t="s">
        <v>220</v>
      </c>
      <c r="C1087" s="6" t="s">
        <v>2502</v>
      </c>
      <c r="D1087" s="6" t="s">
        <v>2504</v>
      </c>
      <c r="E1087" s="6"/>
      <c r="F1087" s="9">
        <v>0</v>
      </c>
      <c r="G1087" s="23" t="s">
        <v>1494</v>
      </c>
      <c r="H1087" s="6" t="s">
        <v>446</v>
      </c>
      <c r="I1087" s="6" t="s">
        <v>446</v>
      </c>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7">
        <v>0</v>
      </c>
      <c r="AG1087" s="7">
        <f t="shared" ref="AG1087:AH1087" si="1200">IF(H1087="US",1,0)</f>
        <v>0</v>
      </c>
      <c r="AH1087" s="7">
        <f t="shared" si="1200"/>
        <v>0</v>
      </c>
      <c r="AI1087" s="7">
        <f t="shared" si="1191"/>
        <v>0</v>
      </c>
      <c r="AJ1087" s="7" t="str">
        <f t="shared" si="1192"/>
        <v>0</v>
      </c>
      <c r="AK1087" s="7" t="str">
        <f t="shared" si="1193"/>
        <v>0</v>
      </c>
      <c r="AL1087" s="7" t="str">
        <f t="shared" si="1194"/>
        <v>1</v>
      </c>
      <c r="AM1087" s="7" t="str">
        <f t="shared" si="1195"/>
        <v>0</v>
      </c>
      <c r="AN1087" s="7" t="str">
        <f t="shared" si="1196"/>
        <v>0</v>
      </c>
      <c r="AO1087" s="7" t="str">
        <f t="shared" si="1197"/>
        <v>0</v>
      </c>
      <c r="AP1087" s="7">
        <f t="shared" si="1198"/>
        <v>0</v>
      </c>
      <c r="AQ1087" s="7">
        <f t="shared" si="1199"/>
        <v>1</v>
      </c>
      <c r="AR1087" s="10">
        <f>IF(AQ1087&lt;AQ1086,AR1086+1,AR1086)</f>
        <v>0</v>
      </c>
      <c r="AS1087" s="10"/>
      <c r="AT1087" s="152"/>
      <c r="AU1087" t="s">
        <v>1813</v>
      </c>
    </row>
    <row r="1088" spans="1:47" ht="15" customHeight="1">
      <c r="A1088" s="18" t="s">
        <v>219</v>
      </c>
      <c r="B1088" s="18" t="s">
        <v>220</v>
      </c>
      <c r="C1088" s="18" t="s">
        <v>2502</v>
      </c>
      <c r="D1088" s="18" t="s">
        <v>2505</v>
      </c>
      <c r="E1088" s="18"/>
      <c r="F1088" s="17"/>
      <c r="G1088" s="23"/>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7"/>
      <c r="AG1088" s="7"/>
      <c r="AH1088" s="7"/>
      <c r="AI1088" s="7"/>
      <c r="AJ1088" s="7"/>
      <c r="AK1088" s="7"/>
      <c r="AL1088" s="7"/>
      <c r="AM1088" s="7"/>
      <c r="AN1088" s="7"/>
      <c r="AO1088" s="7"/>
      <c r="AP1088" s="7"/>
      <c r="AQ1088" s="7"/>
      <c r="AR1088" s="10"/>
      <c r="AS1088" s="10"/>
      <c r="AT1088" s="152"/>
      <c r="AU1088" s="80" t="s">
        <v>1038</v>
      </c>
    </row>
    <row r="1089" spans="1:47" ht="15" customHeight="1">
      <c r="A1089" s="18" t="s">
        <v>219</v>
      </c>
      <c r="B1089" s="18" t="s">
        <v>220</v>
      </c>
      <c r="C1089" s="18" t="s">
        <v>2502</v>
      </c>
      <c r="D1089" s="18" t="s">
        <v>2506</v>
      </c>
      <c r="E1089" s="18"/>
      <c r="F1089" s="17"/>
      <c r="G1089" s="23"/>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7"/>
      <c r="AG1089" s="7"/>
      <c r="AH1089" s="7"/>
      <c r="AI1089" s="7"/>
      <c r="AJ1089" s="7"/>
      <c r="AK1089" s="7"/>
      <c r="AL1089" s="7"/>
      <c r="AM1089" s="7"/>
      <c r="AN1089" s="7"/>
      <c r="AO1089" s="7"/>
      <c r="AP1089" s="7"/>
      <c r="AQ1089" s="7"/>
      <c r="AR1089" s="10"/>
      <c r="AS1089" s="10"/>
      <c r="AT1089" s="152"/>
      <c r="AU1089" s="80" t="s">
        <v>1038</v>
      </c>
    </row>
    <row r="1090" spans="1:47" ht="15" customHeight="1">
      <c r="A1090" s="18" t="s">
        <v>219</v>
      </c>
      <c r="B1090" s="18" t="s">
        <v>220</v>
      </c>
      <c r="C1090" s="18" t="s">
        <v>2502</v>
      </c>
      <c r="D1090" s="18" t="s">
        <v>2507</v>
      </c>
      <c r="E1090" s="18"/>
      <c r="F1090" s="17"/>
      <c r="G1090" s="23"/>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7"/>
      <c r="AG1090" s="7"/>
      <c r="AH1090" s="7"/>
      <c r="AI1090" s="7"/>
      <c r="AJ1090" s="7"/>
      <c r="AK1090" s="7"/>
      <c r="AL1090" s="7"/>
      <c r="AM1090" s="7"/>
      <c r="AN1090" s="7"/>
      <c r="AO1090" s="7"/>
      <c r="AP1090" s="7"/>
      <c r="AQ1090" s="7"/>
      <c r="AR1090" s="10"/>
      <c r="AS1090" s="10"/>
      <c r="AT1090" s="152"/>
      <c r="AU1090" s="80" t="s">
        <v>1038</v>
      </c>
    </row>
    <row r="1091" spans="1:47" ht="15" customHeight="1">
      <c r="A1091" s="18" t="s">
        <v>219</v>
      </c>
      <c r="B1091" s="18" t="s">
        <v>220</v>
      </c>
      <c r="C1091" s="18" t="s">
        <v>2502</v>
      </c>
      <c r="D1091" s="18" t="s">
        <v>2508</v>
      </c>
      <c r="E1091" s="18"/>
      <c r="F1091" s="17"/>
      <c r="G1091" s="23"/>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7"/>
      <c r="AG1091" s="7"/>
      <c r="AH1091" s="7"/>
      <c r="AI1091" s="7"/>
      <c r="AJ1091" s="7"/>
      <c r="AK1091" s="7"/>
      <c r="AL1091" s="7"/>
      <c r="AM1091" s="7"/>
      <c r="AN1091" s="7"/>
      <c r="AO1091" s="7"/>
      <c r="AP1091" s="7"/>
      <c r="AQ1091" s="7"/>
      <c r="AR1091" s="10"/>
      <c r="AS1091" s="10"/>
      <c r="AT1091" s="152"/>
      <c r="AU1091" s="80" t="s">
        <v>1038</v>
      </c>
    </row>
    <row r="1092" spans="1:47" ht="15" customHeight="1">
      <c r="A1092" s="18" t="s">
        <v>219</v>
      </c>
      <c r="B1092" s="18" t="s">
        <v>220</v>
      </c>
      <c r="C1092" s="18" t="s">
        <v>2502</v>
      </c>
      <c r="D1092" s="18" t="s">
        <v>2509</v>
      </c>
      <c r="E1092" s="18"/>
      <c r="F1092" s="17"/>
      <c r="G1092" s="23"/>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7"/>
      <c r="AG1092" s="7"/>
      <c r="AH1092" s="7"/>
      <c r="AI1092" s="7"/>
      <c r="AJ1092" s="7"/>
      <c r="AK1092" s="7"/>
      <c r="AL1092" s="7"/>
      <c r="AM1092" s="7"/>
      <c r="AN1092" s="7"/>
      <c r="AO1092" s="7"/>
      <c r="AP1092" s="7"/>
      <c r="AQ1092" s="7"/>
      <c r="AR1092" s="10"/>
      <c r="AS1092" s="10"/>
      <c r="AT1092" s="152"/>
      <c r="AU1092" s="80" t="s">
        <v>1038</v>
      </c>
    </row>
    <row r="1093" spans="1:47" ht="15" customHeight="1">
      <c r="A1093" s="18" t="s">
        <v>219</v>
      </c>
      <c r="B1093" s="18" t="s">
        <v>220</v>
      </c>
      <c r="C1093" s="18" t="s">
        <v>2502</v>
      </c>
      <c r="D1093" s="18" t="s">
        <v>2510</v>
      </c>
      <c r="E1093" s="18"/>
      <c r="F1093" s="17"/>
      <c r="G1093" s="23"/>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7"/>
      <c r="AG1093" s="7"/>
      <c r="AH1093" s="7"/>
      <c r="AI1093" s="7"/>
      <c r="AJ1093" s="7"/>
      <c r="AK1093" s="7"/>
      <c r="AL1093" s="7"/>
      <c r="AM1093" s="7"/>
      <c r="AN1093" s="7"/>
      <c r="AO1093" s="7"/>
      <c r="AP1093" s="7"/>
      <c r="AQ1093" s="7"/>
      <c r="AR1093" s="10"/>
      <c r="AS1093" s="10"/>
      <c r="AT1093" s="152"/>
      <c r="AU1093" s="80" t="s">
        <v>1038</v>
      </c>
    </row>
    <row r="1094" spans="1:47" ht="15" customHeight="1">
      <c r="A1094" s="18" t="s">
        <v>219</v>
      </c>
      <c r="B1094" s="18" t="s">
        <v>220</v>
      </c>
      <c r="C1094" s="18" t="s">
        <v>2502</v>
      </c>
      <c r="D1094" s="18" t="s">
        <v>2511</v>
      </c>
      <c r="E1094" s="18"/>
      <c r="F1094" s="17"/>
      <c r="G1094" s="23"/>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7"/>
      <c r="AG1094" s="7"/>
      <c r="AH1094" s="7"/>
      <c r="AI1094" s="7"/>
      <c r="AJ1094" s="7"/>
      <c r="AK1094" s="7"/>
      <c r="AL1094" s="7"/>
      <c r="AM1094" s="7"/>
      <c r="AN1094" s="7"/>
      <c r="AO1094" s="7"/>
      <c r="AP1094" s="7"/>
      <c r="AQ1094" s="7"/>
      <c r="AR1094" s="10"/>
      <c r="AS1094" s="10"/>
      <c r="AT1094" s="152"/>
      <c r="AU1094" s="80" t="s">
        <v>1038</v>
      </c>
    </row>
    <row r="1095" spans="1:47" ht="15" customHeight="1">
      <c r="A1095" s="6" t="s">
        <v>219</v>
      </c>
      <c r="B1095" s="6" t="s">
        <v>220</v>
      </c>
      <c r="C1095" s="6" t="s">
        <v>2512</v>
      </c>
      <c r="D1095" s="6" t="s">
        <v>2513</v>
      </c>
      <c r="E1095" s="6"/>
      <c r="F1095" s="9">
        <v>0.61</v>
      </c>
      <c r="G1095" s="23" t="s">
        <v>525</v>
      </c>
      <c r="H1095" s="6" t="s">
        <v>446</v>
      </c>
      <c r="I1095" s="6" t="s">
        <v>446</v>
      </c>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7">
        <v>0</v>
      </c>
      <c r="AG1095" s="7">
        <f t="shared" ref="AG1095:AH1095" si="1201">IF(H1095="US",1,0)</f>
        <v>0</v>
      </c>
      <c r="AH1095" s="7">
        <f t="shared" si="1201"/>
        <v>0</v>
      </c>
      <c r="AI1095" s="7">
        <f t="shared" ref="AI1095:AI1096" si="1202">IF(G1095="US",1,0)</f>
        <v>1</v>
      </c>
      <c r="AJ1095" s="7" t="str">
        <f t="shared" ref="AJ1095:AJ1096" si="1203">IF(AF1095=0,"0",IF(AF1095=0.5,"3","6"))</f>
        <v>0</v>
      </c>
      <c r="AK1095" s="7" t="str">
        <f t="shared" ref="AK1095:AK1096" si="1204">IF(AI1095=1,"6","0")</f>
        <v>6</v>
      </c>
      <c r="AL1095" s="7" t="str">
        <f t="shared" ref="AL1095:AL1096" si="1205">IF(AF1095=0,"1",IF(AF1095=0.5,"3","6"))</f>
        <v>1</v>
      </c>
      <c r="AM1095" s="7" t="str">
        <f t="shared" ref="AM1095:AM1096" si="1206">IF(AH1095=1,"7","0")</f>
        <v>0</v>
      </c>
      <c r="AN1095" s="7" t="str">
        <f t="shared" ref="AN1095:AN1096" si="1207">IF(AI1095=1,"11","0")</f>
        <v>11</v>
      </c>
      <c r="AO1095" s="7" t="str">
        <f t="shared" ref="AO1095:AO1096" si="1208">IF(AG1095=1,"14","0")</f>
        <v>0</v>
      </c>
      <c r="AP1095" s="7">
        <f t="shared" ref="AP1095:AP1096" si="1209">(0.5*F1095)*100</f>
        <v>30.5</v>
      </c>
      <c r="AQ1095" s="7">
        <f t="shared" ref="AQ1095:AQ1096" si="1210">SUM(AJ1095+AK1095+AL1095+AM1095+AN1095+AO1095+AP1095)</f>
        <v>48.5</v>
      </c>
      <c r="AR1095" s="10" t="e">
        <f>IF(AQ1095&lt;#REF!,#REF!+1,#REF!)</f>
        <v>#REF!</v>
      </c>
      <c r="AS1095" s="10"/>
      <c r="AT1095" s="152"/>
      <c r="AU1095" t="s">
        <v>2514</v>
      </c>
    </row>
    <row r="1096" spans="1:47" ht="15" customHeight="1">
      <c r="A1096" s="18" t="s">
        <v>219</v>
      </c>
      <c r="B1096" s="18" t="s">
        <v>220</v>
      </c>
      <c r="C1096" s="18" t="s">
        <v>2512</v>
      </c>
      <c r="D1096" s="18" t="s">
        <v>2515</v>
      </c>
      <c r="E1096" s="18"/>
      <c r="F1096" s="17">
        <v>0.61</v>
      </c>
      <c r="G1096" s="23" t="s">
        <v>525</v>
      </c>
      <c r="H1096" s="6" t="s">
        <v>446</v>
      </c>
      <c r="I1096" s="6" t="s">
        <v>446</v>
      </c>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7">
        <v>0</v>
      </c>
      <c r="AG1096" s="7">
        <f t="shared" ref="AG1096:AH1096" si="1211">IF(H1096="US",1,0)</f>
        <v>0</v>
      </c>
      <c r="AH1096" s="7">
        <f t="shared" si="1211"/>
        <v>0</v>
      </c>
      <c r="AI1096" s="7">
        <f t="shared" si="1202"/>
        <v>1</v>
      </c>
      <c r="AJ1096" s="7" t="str">
        <f t="shared" si="1203"/>
        <v>0</v>
      </c>
      <c r="AK1096" s="7" t="str">
        <f t="shared" si="1204"/>
        <v>6</v>
      </c>
      <c r="AL1096" s="7" t="str">
        <f t="shared" si="1205"/>
        <v>1</v>
      </c>
      <c r="AM1096" s="7" t="str">
        <f t="shared" si="1206"/>
        <v>0</v>
      </c>
      <c r="AN1096" s="7" t="str">
        <f t="shared" si="1207"/>
        <v>11</v>
      </c>
      <c r="AO1096" s="7" t="str">
        <f t="shared" si="1208"/>
        <v>0</v>
      </c>
      <c r="AP1096" s="7">
        <f t="shared" si="1209"/>
        <v>30.5</v>
      </c>
      <c r="AQ1096" s="7">
        <f t="shared" si="1210"/>
        <v>48.5</v>
      </c>
      <c r="AR1096" s="10" t="e">
        <f>IF(AQ1096&lt;AQ1095,AR1095+1,AR1095)</f>
        <v>#REF!</v>
      </c>
      <c r="AS1096" s="10"/>
      <c r="AT1096" s="152"/>
      <c r="AU1096" s="80" t="s">
        <v>1038</v>
      </c>
    </row>
    <row r="1097" spans="1:47" ht="15" customHeight="1">
      <c r="A1097" s="18" t="s">
        <v>219</v>
      </c>
      <c r="B1097" s="18" t="s">
        <v>220</v>
      </c>
      <c r="C1097" s="18" t="s">
        <v>2512</v>
      </c>
      <c r="D1097" s="18" t="s">
        <v>2516</v>
      </c>
      <c r="E1097" s="18"/>
      <c r="F1097" s="17"/>
      <c r="G1097" s="23"/>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7"/>
      <c r="AG1097" s="7"/>
      <c r="AH1097" s="7"/>
      <c r="AI1097" s="7"/>
      <c r="AJ1097" s="7"/>
      <c r="AK1097" s="7"/>
      <c r="AL1097" s="8"/>
      <c r="AM1097" s="8"/>
      <c r="AN1097" s="7"/>
      <c r="AO1097" s="7"/>
      <c r="AP1097" s="7"/>
      <c r="AQ1097" s="7"/>
      <c r="AR1097" s="7"/>
      <c r="AS1097" s="7"/>
      <c r="AT1097" s="152"/>
      <c r="AU1097" s="80" t="s">
        <v>1038</v>
      </c>
    </row>
    <row r="1098" spans="1:47" ht="15" customHeight="1">
      <c r="A1098" s="18" t="s">
        <v>219</v>
      </c>
      <c r="B1098" s="18" t="s">
        <v>220</v>
      </c>
      <c r="C1098" s="18" t="s">
        <v>2512</v>
      </c>
      <c r="D1098" s="18" t="s">
        <v>2517</v>
      </c>
      <c r="E1098" s="18"/>
      <c r="F1098" s="17"/>
      <c r="G1098" s="23"/>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7"/>
      <c r="AG1098" s="7"/>
      <c r="AH1098" s="7"/>
      <c r="AI1098" s="7"/>
      <c r="AJ1098" s="7"/>
      <c r="AK1098" s="7"/>
      <c r="AL1098" s="8"/>
      <c r="AM1098" s="8"/>
      <c r="AN1098" s="7"/>
      <c r="AO1098" s="7"/>
      <c r="AP1098" s="7"/>
      <c r="AQ1098" s="7"/>
      <c r="AR1098" s="7"/>
      <c r="AS1098" s="7"/>
      <c r="AT1098" s="152"/>
      <c r="AU1098" s="80" t="s">
        <v>1038</v>
      </c>
    </row>
    <row r="1099" spans="1:47" ht="15" customHeight="1">
      <c r="A1099" s="18" t="s">
        <v>219</v>
      </c>
      <c r="B1099" s="18" t="s">
        <v>220</v>
      </c>
      <c r="C1099" s="18" t="s">
        <v>2512</v>
      </c>
      <c r="D1099" s="18" t="s">
        <v>2518</v>
      </c>
      <c r="E1099" s="18"/>
      <c r="F1099" s="17"/>
      <c r="G1099" s="23"/>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7"/>
      <c r="AG1099" s="7"/>
      <c r="AH1099" s="7"/>
      <c r="AI1099" s="7"/>
      <c r="AJ1099" s="7"/>
      <c r="AK1099" s="7"/>
      <c r="AL1099" s="8"/>
      <c r="AM1099" s="8"/>
      <c r="AN1099" s="7"/>
      <c r="AO1099" s="7"/>
      <c r="AP1099" s="7"/>
      <c r="AQ1099" s="7"/>
      <c r="AR1099" s="7"/>
      <c r="AS1099" s="7"/>
      <c r="AT1099" s="152"/>
      <c r="AU1099" s="80" t="s">
        <v>1038</v>
      </c>
    </row>
    <row r="1100" spans="1:47" ht="15" customHeight="1">
      <c r="A1100" s="18" t="s">
        <v>219</v>
      </c>
      <c r="B1100" s="18" t="s">
        <v>220</v>
      </c>
      <c r="C1100" s="18" t="s">
        <v>2512</v>
      </c>
      <c r="D1100" s="18" t="s">
        <v>2519</v>
      </c>
      <c r="E1100" s="18"/>
      <c r="F1100" s="17"/>
      <c r="G1100" s="23"/>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7"/>
      <c r="AG1100" s="7"/>
      <c r="AH1100" s="7"/>
      <c r="AI1100" s="7"/>
      <c r="AJ1100" s="7"/>
      <c r="AK1100" s="7"/>
      <c r="AL1100" s="8"/>
      <c r="AM1100" s="8"/>
      <c r="AN1100" s="7"/>
      <c r="AO1100" s="7"/>
      <c r="AP1100" s="7"/>
      <c r="AQ1100" s="7"/>
      <c r="AR1100" s="7"/>
      <c r="AS1100" s="7"/>
      <c r="AT1100" s="152"/>
      <c r="AU1100" s="80" t="s">
        <v>1038</v>
      </c>
    </row>
    <row r="1101" spans="1:47" ht="15" customHeight="1">
      <c r="A1101" s="6" t="s">
        <v>219</v>
      </c>
      <c r="B1101" s="6" t="s">
        <v>220</v>
      </c>
      <c r="C1101" s="6" t="s">
        <v>2512</v>
      </c>
      <c r="D1101" s="6" t="s">
        <v>2520</v>
      </c>
      <c r="E1101" s="6"/>
      <c r="F1101" s="9">
        <v>0.6</v>
      </c>
      <c r="G1101" s="23" t="s">
        <v>525</v>
      </c>
      <c r="H1101" s="6" t="s">
        <v>446</v>
      </c>
      <c r="I1101" s="6" t="s">
        <v>446</v>
      </c>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7">
        <v>0</v>
      </c>
      <c r="AG1101" s="7">
        <f t="shared" ref="AG1101:AH1101" si="1212">IF(H1101="US",1,0)</f>
        <v>0</v>
      </c>
      <c r="AH1101" s="7">
        <f t="shared" si="1212"/>
        <v>0</v>
      </c>
      <c r="AI1101" s="7">
        <f t="shared" ref="AI1101:AI1102" si="1213">IF(G1101="US",1,0)</f>
        <v>1</v>
      </c>
      <c r="AJ1101" s="7" t="str">
        <f t="shared" ref="AJ1101:AJ1102" si="1214">IF(AF1101=0,"0",IF(AF1101=0.5,"3","6"))</f>
        <v>0</v>
      </c>
      <c r="AK1101" s="7" t="str">
        <f t="shared" ref="AK1101:AK1102" si="1215">IF(AI1101=1,"6","0")</f>
        <v>6</v>
      </c>
      <c r="AL1101" s="7" t="str">
        <f t="shared" ref="AL1101:AL1102" si="1216">IF(AF1101=0,"1",IF(AF1101=0.5,"3","6"))</f>
        <v>1</v>
      </c>
      <c r="AM1101" s="7" t="str">
        <f t="shared" ref="AM1101:AM1102" si="1217">IF(AH1101=1,"7","0")</f>
        <v>0</v>
      </c>
      <c r="AN1101" s="7" t="str">
        <f t="shared" ref="AN1101:AN1102" si="1218">IF(AI1101=1,"11","0")</f>
        <v>11</v>
      </c>
      <c r="AO1101" s="7" t="str">
        <f t="shared" ref="AO1101:AO1102" si="1219">IF(AG1101=1,"14","0")</f>
        <v>0</v>
      </c>
      <c r="AP1101" s="7">
        <f t="shared" ref="AP1101:AP1102" si="1220">(0.5*F1101)*100</f>
        <v>30</v>
      </c>
      <c r="AQ1101" s="7">
        <f t="shared" ref="AQ1101:AQ1102" si="1221">SUM(AJ1101+AK1101+AL1101+AM1101+AN1101+AO1101+AP1101)</f>
        <v>48</v>
      </c>
      <c r="AR1101" s="10">
        <f>IF(AQ1101&lt;AQ1097,AR1097+1,AR1097)</f>
        <v>0</v>
      </c>
      <c r="AS1101" s="10"/>
      <c r="AT1101" s="152"/>
      <c r="AU1101" t="s">
        <v>1812</v>
      </c>
    </row>
    <row r="1102" spans="1:47" ht="15" customHeight="1">
      <c r="A1102" s="18" t="s">
        <v>219</v>
      </c>
      <c r="B1102" s="18" t="s">
        <v>220</v>
      </c>
      <c r="C1102" s="18" t="s">
        <v>2512</v>
      </c>
      <c r="D1102" s="18" t="s">
        <v>2521</v>
      </c>
      <c r="E1102" s="18"/>
      <c r="F1102" s="17">
        <v>0.6</v>
      </c>
      <c r="G1102" s="23" t="s">
        <v>525</v>
      </c>
      <c r="H1102" s="6" t="s">
        <v>446</v>
      </c>
      <c r="I1102" s="6" t="s">
        <v>446</v>
      </c>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7">
        <v>0</v>
      </c>
      <c r="AG1102" s="7">
        <f t="shared" ref="AG1102:AH1102" si="1222">IF(H1102="US",1,0)</f>
        <v>0</v>
      </c>
      <c r="AH1102" s="7">
        <f t="shared" si="1222"/>
        <v>0</v>
      </c>
      <c r="AI1102" s="7">
        <f t="shared" si="1213"/>
        <v>1</v>
      </c>
      <c r="AJ1102" s="7" t="str">
        <f t="shared" si="1214"/>
        <v>0</v>
      </c>
      <c r="AK1102" s="7" t="str">
        <f t="shared" si="1215"/>
        <v>6</v>
      </c>
      <c r="AL1102" s="7" t="str">
        <f t="shared" si="1216"/>
        <v>1</v>
      </c>
      <c r="AM1102" s="7" t="str">
        <f t="shared" si="1217"/>
        <v>0</v>
      </c>
      <c r="AN1102" s="7" t="str">
        <f t="shared" si="1218"/>
        <v>11</v>
      </c>
      <c r="AO1102" s="7" t="str">
        <f t="shared" si="1219"/>
        <v>0</v>
      </c>
      <c r="AP1102" s="7">
        <f t="shared" si="1220"/>
        <v>30</v>
      </c>
      <c r="AQ1102" s="7">
        <f t="shared" si="1221"/>
        <v>48</v>
      </c>
      <c r="AR1102" s="10">
        <f>IF(AQ1102&lt;AQ1101,AR1101+1,AR1101)</f>
        <v>0</v>
      </c>
      <c r="AS1102" s="10"/>
      <c r="AT1102" s="152"/>
      <c r="AU1102" s="80" t="s">
        <v>1038</v>
      </c>
    </row>
    <row r="1103" spans="1:47" ht="15" customHeight="1">
      <c r="A1103" s="18" t="s">
        <v>219</v>
      </c>
      <c r="B1103" s="18" t="s">
        <v>220</v>
      </c>
      <c r="C1103" s="18" t="s">
        <v>2512</v>
      </c>
      <c r="D1103" s="18" t="s">
        <v>2522</v>
      </c>
      <c r="E1103" s="18"/>
      <c r="F1103" s="17"/>
      <c r="G1103" s="23"/>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7"/>
      <c r="AG1103" s="7"/>
      <c r="AH1103" s="7"/>
      <c r="AI1103" s="7"/>
      <c r="AJ1103" s="7"/>
      <c r="AK1103" s="7"/>
      <c r="AL1103" s="7"/>
      <c r="AM1103" s="7"/>
      <c r="AN1103" s="7"/>
      <c r="AO1103" s="7"/>
      <c r="AP1103" s="7"/>
      <c r="AQ1103" s="7"/>
      <c r="AR1103" s="10"/>
      <c r="AS1103" s="10"/>
      <c r="AT1103" s="152"/>
      <c r="AU1103" s="80" t="s">
        <v>1038</v>
      </c>
    </row>
    <row r="1104" spans="1:47" ht="15" customHeight="1">
      <c r="A1104" s="18" t="s">
        <v>219</v>
      </c>
      <c r="B1104" s="18" t="s">
        <v>220</v>
      </c>
      <c r="C1104" s="18" t="s">
        <v>2523</v>
      </c>
      <c r="D1104" s="18" t="s">
        <v>2524</v>
      </c>
      <c r="E1104" s="18"/>
      <c r="F1104" s="17"/>
      <c r="G1104" s="23"/>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7"/>
      <c r="AG1104" s="7"/>
      <c r="AH1104" s="7"/>
      <c r="AI1104" s="7"/>
      <c r="AJ1104" s="7"/>
      <c r="AK1104" s="7"/>
      <c r="AL1104" s="7"/>
      <c r="AM1104" s="7"/>
      <c r="AN1104" s="7"/>
      <c r="AO1104" s="7"/>
      <c r="AP1104" s="7"/>
      <c r="AQ1104" s="7"/>
      <c r="AR1104" s="10"/>
      <c r="AS1104" s="10"/>
      <c r="AT1104" s="152"/>
      <c r="AU1104" s="80" t="s">
        <v>1038</v>
      </c>
    </row>
    <row r="1105" spans="1:47" ht="15" customHeight="1">
      <c r="A1105" s="6" t="s">
        <v>219</v>
      </c>
      <c r="B1105" s="6" t="s">
        <v>220</v>
      </c>
      <c r="C1105" s="6" t="s">
        <v>2523</v>
      </c>
      <c r="D1105" s="6" t="s">
        <v>2525</v>
      </c>
      <c r="E1105" s="6"/>
      <c r="F1105" s="9">
        <v>0.6</v>
      </c>
      <c r="G1105" s="23" t="s">
        <v>525</v>
      </c>
      <c r="H1105" s="6" t="s">
        <v>446</v>
      </c>
      <c r="I1105" s="6" t="s">
        <v>446</v>
      </c>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7">
        <v>0</v>
      </c>
      <c r="AG1105" s="7">
        <f t="shared" ref="AG1105:AH1105" si="1223">IF(H1105="US",1,0)</f>
        <v>0</v>
      </c>
      <c r="AH1105" s="7">
        <f t="shared" si="1223"/>
        <v>0</v>
      </c>
      <c r="AI1105" s="7">
        <f t="shared" ref="AI1105:AI1107" si="1224">IF(G1105="US",1,0)</f>
        <v>1</v>
      </c>
      <c r="AJ1105" s="7" t="str">
        <f t="shared" ref="AJ1105:AJ1107" si="1225">IF(AF1105=0,"0",IF(AF1105=0.5,"3","6"))</f>
        <v>0</v>
      </c>
      <c r="AK1105" s="7" t="str">
        <f t="shared" ref="AK1105:AK1107" si="1226">IF(AI1105=1,"6","0")</f>
        <v>6</v>
      </c>
      <c r="AL1105" s="7" t="str">
        <f t="shared" ref="AL1105:AL1107" si="1227">IF(AF1105=0,"1",IF(AF1105=0.5,"3","6"))</f>
        <v>1</v>
      </c>
      <c r="AM1105" s="7" t="str">
        <f t="shared" ref="AM1105:AM1107" si="1228">IF(AH1105=1,"7","0")</f>
        <v>0</v>
      </c>
      <c r="AN1105" s="7" t="str">
        <f t="shared" ref="AN1105:AN1107" si="1229">IF(AI1105=1,"11","0")</f>
        <v>11</v>
      </c>
      <c r="AO1105" s="7" t="str">
        <f t="shared" ref="AO1105:AO1107" si="1230">IF(AG1105=1,"14","0")</f>
        <v>0</v>
      </c>
      <c r="AP1105" s="7">
        <f t="shared" ref="AP1105:AP1107" si="1231">(0.5*F1105)*100</f>
        <v>30</v>
      </c>
      <c r="AQ1105" s="7">
        <f t="shared" ref="AQ1105:AQ1107" si="1232">SUM(AJ1105+AK1105+AL1105+AM1105+AN1105+AO1105+AP1105)</f>
        <v>48</v>
      </c>
      <c r="AR1105" s="10" t="e">
        <f>IF(AQ1105&lt;#REF!,#REF!+1,#REF!)</f>
        <v>#REF!</v>
      </c>
      <c r="AS1105" s="10"/>
      <c r="AT1105" s="152"/>
      <c r="AU1105" t="s">
        <v>2514</v>
      </c>
    </row>
    <row r="1106" spans="1:47" ht="15" customHeight="1">
      <c r="A1106" s="6" t="s">
        <v>219</v>
      </c>
      <c r="B1106" s="6" t="s">
        <v>220</v>
      </c>
      <c r="C1106" s="6" t="s">
        <v>2523</v>
      </c>
      <c r="D1106" s="6" t="s">
        <v>2526</v>
      </c>
      <c r="E1106" s="6"/>
      <c r="F1106" s="9">
        <v>0.6</v>
      </c>
      <c r="G1106" s="23" t="s">
        <v>525</v>
      </c>
      <c r="H1106" s="6" t="s">
        <v>446</v>
      </c>
      <c r="I1106" s="6" t="s">
        <v>446</v>
      </c>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7">
        <v>0</v>
      </c>
      <c r="AG1106" s="7">
        <f t="shared" ref="AG1106:AH1106" si="1233">IF(H1106="US",1,0)</f>
        <v>0</v>
      </c>
      <c r="AH1106" s="7">
        <f t="shared" si="1233"/>
        <v>0</v>
      </c>
      <c r="AI1106" s="7">
        <f t="shared" si="1224"/>
        <v>1</v>
      </c>
      <c r="AJ1106" s="7" t="str">
        <f t="shared" si="1225"/>
        <v>0</v>
      </c>
      <c r="AK1106" s="7" t="str">
        <f t="shared" si="1226"/>
        <v>6</v>
      </c>
      <c r="AL1106" s="7" t="str">
        <f t="shared" si="1227"/>
        <v>1</v>
      </c>
      <c r="AM1106" s="7" t="str">
        <f t="shared" si="1228"/>
        <v>0</v>
      </c>
      <c r="AN1106" s="7" t="str">
        <f t="shared" si="1229"/>
        <v>11</v>
      </c>
      <c r="AO1106" s="7" t="str">
        <f t="shared" si="1230"/>
        <v>0</v>
      </c>
      <c r="AP1106" s="7">
        <f t="shared" si="1231"/>
        <v>30</v>
      </c>
      <c r="AQ1106" s="7">
        <f t="shared" si="1232"/>
        <v>48</v>
      </c>
      <c r="AR1106" s="10" t="e">
        <f t="shared" ref="AR1106:AR1107" si="1234">IF(AQ1106&lt;AQ1105,AR1105+1,AR1105)</f>
        <v>#REF!</v>
      </c>
      <c r="AS1106" s="10"/>
      <c r="AT1106" s="152"/>
      <c r="AU1106" t="s">
        <v>1812</v>
      </c>
    </row>
    <row r="1107" spans="1:47" ht="15" customHeight="1">
      <c r="A1107" s="6" t="s">
        <v>219</v>
      </c>
      <c r="B1107" s="6" t="s">
        <v>220</v>
      </c>
      <c r="C1107" s="6" t="s">
        <v>2523</v>
      </c>
      <c r="D1107" s="6" t="s">
        <v>2527</v>
      </c>
      <c r="E1107" s="6"/>
      <c r="F1107" s="9">
        <v>0.6</v>
      </c>
      <c r="G1107" s="23" t="s">
        <v>525</v>
      </c>
      <c r="H1107" s="6" t="s">
        <v>446</v>
      </c>
      <c r="I1107" s="6" t="s">
        <v>446</v>
      </c>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7">
        <v>0</v>
      </c>
      <c r="AG1107" s="7">
        <f t="shared" ref="AG1107:AH1107" si="1235">IF(H1107="US",1,0)</f>
        <v>0</v>
      </c>
      <c r="AH1107" s="7">
        <f t="shared" si="1235"/>
        <v>0</v>
      </c>
      <c r="AI1107" s="7">
        <f t="shared" si="1224"/>
        <v>1</v>
      </c>
      <c r="AJ1107" s="7" t="str">
        <f t="shared" si="1225"/>
        <v>0</v>
      </c>
      <c r="AK1107" s="7" t="str">
        <f t="shared" si="1226"/>
        <v>6</v>
      </c>
      <c r="AL1107" s="7" t="str">
        <f t="shared" si="1227"/>
        <v>1</v>
      </c>
      <c r="AM1107" s="7" t="str">
        <f t="shared" si="1228"/>
        <v>0</v>
      </c>
      <c r="AN1107" s="7" t="str">
        <f t="shared" si="1229"/>
        <v>11</v>
      </c>
      <c r="AO1107" s="7" t="str">
        <f t="shared" si="1230"/>
        <v>0</v>
      </c>
      <c r="AP1107" s="7">
        <f t="shared" si="1231"/>
        <v>30</v>
      </c>
      <c r="AQ1107" s="7">
        <f t="shared" si="1232"/>
        <v>48</v>
      </c>
      <c r="AR1107" s="10" t="e">
        <f t="shared" si="1234"/>
        <v>#REF!</v>
      </c>
      <c r="AS1107" s="10"/>
      <c r="AT1107" s="152"/>
      <c r="AU1107" t="s">
        <v>1812</v>
      </c>
    </row>
    <row r="1108" spans="1:47" ht="15" customHeight="1">
      <c r="A1108" s="18" t="s">
        <v>219</v>
      </c>
      <c r="B1108" s="18" t="s">
        <v>220</v>
      </c>
      <c r="C1108" s="18" t="s">
        <v>2528</v>
      </c>
      <c r="D1108" s="18" t="s">
        <v>2529</v>
      </c>
      <c r="E1108" s="18"/>
      <c r="F1108" s="17"/>
      <c r="G1108" s="23"/>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7"/>
      <c r="AG1108" s="7"/>
      <c r="AH1108" s="7"/>
      <c r="AI1108" s="7"/>
      <c r="AJ1108" s="7"/>
      <c r="AK1108" s="7"/>
      <c r="AL1108" s="8"/>
      <c r="AM1108" s="8"/>
      <c r="AN1108" s="7"/>
      <c r="AO1108" s="7"/>
      <c r="AP1108" s="7"/>
      <c r="AQ1108" s="7"/>
      <c r="AR1108" s="7"/>
      <c r="AS1108" s="7"/>
      <c r="AT1108" s="152"/>
      <c r="AU1108" s="80" t="s">
        <v>1038</v>
      </c>
    </row>
    <row r="1109" spans="1:47" ht="15" customHeight="1">
      <c r="A1109" s="18" t="s">
        <v>219</v>
      </c>
      <c r="B1109" s="18" t="s">
        <v>220</v>
      </c>
      <c r="C1109" s="18" t="s">
        <v>2528</v>
      </c>
      <c r="D1109" s="18" t="s">
        <v>2530</v>
      </c>
      <c r="E1109" s="18"/>
      <c r="F1109" s="17"/>
      <c r="G1109" s="23"/>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7"/>
      <c r="AG1109" s="7"/>
      <c r="AH1109" s="7"/>
      <c r="AI1109" s="7"/>
      <c r="AJ1109" s="7"/>
      <c r="AK1109" s="7"/>
      <c r="AL1109" s="8"/>
      <c r="AM1109" s="8"/>
      <c r="AN1109" s="7"/>
      <c r="AO1109" s="7"/>
      <c r="AP1109" s="7"/>
      <c r="AQ1109" s="7"/>
      <c r="AR1109" s="7"/>
      <c r="AS1109" s="7"/>
      <c r="AT1109" s="152"/>
      <c r="AU1109" s="80" t="s">
        <v>1038</v>
      </c>
    </row>
    <row r="1110" spans="1:47" ht="15" customHeight="1">
      <c r="A1110" s="18" t="s">
        <v>219</v>
      </c>
      <c r="B1110" s="18" t="s">
        <v>220</v>
      </c>
      <c r="C1110" s="18" t="s">
        <v>2531</v>
      </c>
      <c r="D1110" s="18" t="s">
        <v>2532</v>
      </c>
      <c r="E1110" s="18"/>
      <c r="F1110" s="17"/>
      <c r="G1110" s="23"/>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7"/>
      <c r="AG1110" s="7"/>
      <c r="AH1110" s="7"/>
      <c r="AI1110" s="7"/>
      <c r="AJ1110" s="7"/>
      <c r="AK1110" s="7"/>
      <c r="AL1110" s="8"/>
      <c r="AM1110" s="8"/>
      <c r="AN1110" s="7"/>
      <c r="AO1110" s="7"/>
      <c r="AP1110" s="7"/>
      <c r="AQ1110" s="7"/>
      <c r="AR1110" s="7"/>
      <c r="AS1110" s="7"/>
      <c r="AT1110" s="152"/>
      <c r="AU1110" s="80" t="s">
        <v>1038</v>
      </c>
    </row>
    <row r="1111" spans="1:47" ht="15" customHeight="1">
      <c r="A1111" s="6" t="s">
        <v>219</v>
      </c>
      <c r="B1111" s="6" t="s">
        <v>220</v>
      </c>
      <c r="C1111" s="6" t="s">
        <v>2533</v>
      </c>
      <c r="D1111" s="6" t="s">
        <v>2534</v>
      </c>
      <c r="E1111" s="6"/>
      <c r="F1111" s="9">
        <v>0</v>
      </c>
      <c r="G1111" s="23" t="s">
        <v>446</v>
      </c>
      <c r="H1111" s="6" t="s">
        <v>446</v>
      </c>
      <c r="I1111" s="6" t="s">
        <v>446</v>
      </c>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7">
        <v>0</v>
      </c>
      <c r="AG1111" s="7">
        <f t="shared" ref="AG1111:AH1111" si="1236">IF(H1111="US",1,0)</f>
        <v>0</v>
      </c>
      <c r="AH1111" s="7">
        <f t="shared" si="1236"/>
        <v>0</v>
      </c>
      <c r="AI1111" s="7">
        <f>IF(G1111="US",1,0)</f>
        <v>0</v>
      </c>
      <c r="AJ1111" s="7" t="str">
        <f>IF(AF1111=0,"0",IF(AF1111=0.5,"3","6"))</f>
        <v>0</v>
      </c>
      <c r="AK1111" s="7" t="str">
        <f>IF(AI1111=1,"6","0")</f>
        <v>0</v>
      </c>
      <c r="AL1111" s="7" t="str">
        <f>IF(AF1111=0,"1",IF(AF1111=0.5,"3","6"))</f>
        <v>1</v>
      </c>
      <c r="AM1111" s="7" t="str">
        <f>IF(AH1111=1,"7","0")</f>
        <v>0</v>
      </c>
      <c r="AN1111" s="7" t="str">
        <f>IF(AI1111=1,"11","0")</f>
        <v>0</v>
      </c>
      <c r="AO1111" s="7" t="str">
        <f>IF(AG1111=1,"14","0")</f>
        <v>0</v>
      </c>
      <c r="AP1111" s="7">
        <f>(0.5*F1111)*100</f>
        <v>0</v>
      </c>
      <c r="AQ1111" s="7">
        <f>SUM(AJ1111+AK1111+AL1111+AM1111+AN1111+AO1111+AP1111)</f>
        <v>1</v>
      </c>
      <c r="AR1111" s="10">
        <f>IF(AQ1111&lt;AQ1109,AR1109+1,AR1109)</f>
        <v>0</v>
      </c>
      <c r="AS1111" s="10"/>
      <c r="AT1111" s="152"/>
      <c r="AU1111" t="s">
        <v>1813</v>
      </c>
    </row>
    <row r="1112" spans="1:47" ht="15" customHeight="1">
      <c r="A1112" s="18" t="s">
        <v>219</v>
      </c>
      <c r="B1112" s="18" t="s">
        <v>220</v>
      </c>
      <c r="C1112" s="18" t="s">
        <v>2533</v>
      </c>
      <c r="D1112" s="18" t="s">
        <v>2535</v>
      </c>
      <c r="E1112" s="18"/>
      <c r="F1112" s="17"/>
      <c r="G1112" s="23"/>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7"/>
      <c r="AG1112" s="7"/>
      <c r="AH1112" s="7"/>
      <c r="AI1112" s="7"/>
      <c r="AJ1112" s="7"/>
      <c r="AK1112" s="7"/>
      <c r="AL1112" s="7"/>
      <c r="AM1112" s="7"/>
      <c r="AN1112" s="7"/>
      <c r="AO1112" s="7"/>
      <c r="AP1112" s="7"/>
      <c r="AQ1112" s="7"/>
      <c r="AR1112" s="10"/>
      <c r="AS1112" s="10"/>
      <c r="AT1112" s="152"/>
      <c r="AU1112" s="80" t="s">
        <v>1038</v>
      </c>
    </row>
    <row r="1113" spans="1:47" ht="15" customHeight="1">
      <c r="A1113" s="6" t="s">
        <v>219</v>
      </c>
      <c r="B1113" s="6" t="s">
        <v>220</v>
      </c>
      <c r="C1113" s="6" t="s">
        <v>2536</v>
      </c>
      <c r="D1113" s="6" t="s">
        <v>2537</v>
      </c>
      <c r="E1113" s="6"/>
      <c r="F1113" s="9">
        <v>0</v>
      </c>
      <c r="G1113" s="23" t="s">
        <v>446</v>
      </c>
      <c r="H1113" s="6" t="s">
        <v>446</v>
      </c>
      <c r="I1113" s="6" t="s">
        <v>446</v>
      </c>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7">
        <v>0</v>
      </c>
      <c r="AG1113" s="7">
        <f t="shared" ref="AG1113:AH1113" si="1237">IF(H1113="US",1,0)</f>
        <v>0</v>
      </c>
      <c r="AH1113" s="7">
        <f t="shared" si="1237"/>
        <v>0</v>
      </c>
      <c r="AI1113" s="7">
        <f t="shared" ref="AI1113:AI1114" si="1238">IF(G1113="US",1,0)</f>
        <v>0</v>
      </c>
      <c r="AJ1113" s="7" t="str">
        <f t="shared" ref="AJ1113:AJ1114" si="1239">IF(AF1113=0,"0",IF(AF1113=0.5,"3","6"))</f>
        <v>0</v>
      </c>
      <c r="AK1113" s="7" t="str">
        <f t="shared" ref="AK1113:AK1114" si="1240">IF(AI1113=1,"6","0")</f>
        <v>0</v>
      </c>
      <c r="AL1113" s="7" t="str">
        <f t="shared" ref="AL1113:AL1114" si="1241">IF(AF1113=0,"1",IF(AF1113=0.5,"3","6"))</f>
        <v>1</v>
      </c>
      <c r="AM1113" s="7" t="str">
        <f t="shared" ref="AM1113:AM1114" si="1242">IF(AH1113=1,"7","0")</f>
        <v>0</v>
      </c>
      <c r="AN1113" s="7" t="str">
        <f t="shared" ref="AN1113:AN1114" si="1243">IF(AI1113=1,"11","0")</f>
        <v>0</v>
      </c>
      <c r="AO1113" s="7" t="str">
        <f t="shared" ref="AO1113:AO1114" si="1244">IF(AG1113=1,"14","0")</f>
        <v>0</v>
      </c>
      <c r="AP1113" s="7">
        <f t="shared" ref="AP1113:AP1114" si="1245">(0.5*F1113)*100</f>
        <v>0</v>
      </c>
      <c r="AQ1113" s="7">
        <f t="shared" ref="AQ1113:AQ1114" si="1246">SUM(AJ1113+AK1113+AL1113+AM1113+AN1113+AO1113+AP1113)</f>
        <v>1</v>
      </c>
      <c r="AR1113" s="10">
        <f>IF(AQ1113&lt;AQ1111,AR1111+1,AR1111)</f>
        <v>0</v>
      </c>
      <c r="AS1113" s="10"/>
      <c r="AT1113" s="152"/>
      <c r="AU1113" t="s">
        <v>1813</v>
      </c>
    </row>
    <row r="1114" spans="1:47" ht="15" customHeight="1">
      <c r="A1114" s="28" t="s">
        <v>219</v>
      </c>
      <c r="B1114" s="28" t="s">
        <v>220</v>
      </c>
      <c r="C1114" s="28" t="s">
        <v>2538</v>
      </c>
      <c r="D1114" s="28"/>
      <c r="E1114" s="28"/>
      <c r="F1114" s="81">
        <v>0</v>
      </c>
      <c r="G1114" s="23" t="s">
        <v>446</v>
      </c>
      <c r="H1114" s="6" t="s">
        <v>446</v>
      </c>
      <c r="I1114" s="6" t="s">
        <v>446</v>
      </c>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7">
        <v>0</v>
      </c>
      <c r="AG1114" s="7">
        <f t="shared" ref="AG1114:AH1114" si="1247">IF(H1114="US",1,0)</f>
        <v>0</v>
      </c>
      <c r="AH1114" s="7">
        <f t="shared" si="1247"/>
        <v>0</v>
      </c>
      <c r="AI1114" s="7">
        <f t="shared" si="1238"/>
        <v>0</v>
      </c>
      <c r="AJ1114" s="7" t="str">
        <f t="shared" si="1239"/>
        <v>0</v>
      </c>
      <c r="AK1114" s="7" t="str">
        <f t="shared" si="1240"/>
        <v>0</v>
      </c>
      <c r="AL1114" s="7" t="str">
        <f t="shared" si="1241"/>
        <v>1</v>
      </c>
      <c r="AM1114" s="7" t="str">
        <f t="shared" si="1242"/>
        <v>0</v>
      </c>
      <c r="AN1114" s="7" t="str">
        <f t="shared" si="1243"/>
        <v>0</v>
      </c>
      <c r="AO1114" s="7" t="str">
        <f t="shared" si="1244"/>
        <v>0</v>
      </c>
      <c r="AP1114" s="7">
        <f t="shared" si="1245"/>
        <v>0</v>
      </c>
      <c r="AQ1114" s="7">
        <f t="shared" si="1246"/>
        <v>1</v>
      </c>
      <c r="AR1114" s="10">
        <f>IF(AQ1114&lt;AQ1113,AR1113+1,AR1113)</f>
        <v>0</v>
      </c>
      <c r="AS1114" s="10"/>
      <c r="AT1114" s="152"/>
      <c r="AU1114" s="82" t="s">
        <v>1757</v>
      </c>
    </row>
    <row r="1115" spans="1:47" ht="15" customHeight="1">
      <c r="A1115" s="18" t="s">
        <v>219</v>
      </c>
      <c r="B1115" s="18" t="s">
        <v>220</v>
      </c>
      <c r="C1115" s="18" t="s">
        <v>2539</v>
      </c>
      <c r="D1115" s="18" t="s">
        <v>2540</v>
      </c>
      <c r="E1115" s="18"/>
      <c r="F1115" s="17"/>
      <c r="G1115" s="23"/>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7"/>
      <c r="AG1115" s="7"/>
      <c r="AH1115" s="7"/>
      <c r="AI1115" s="7"/>
      <c r="AJ1115" s="7"/>
      <c r="AK1115" s="7"/>
      <c r="AL1115" s="8"/>
      <c r="AM1115" s="8"/>
      <c r="AN1115" s="7"/>
      <c r="AO1115" s="7"/>
      <c r="AP1115" s="7"/>
      <c r="AQ1115" s="7"/>
      <c r="AR1115" s="7"/>
      <c r="AS1115" s="7"/>
      <c r="AT1115" s="152"/>
      <c r="AU1115" s="80" t="s">
        <v>1038</v>
      </c>
    </row>
    <row r="1116" spans="1:47" ht="15" customHeight="1">
      <c r="A1116" s="6" t="s">
        <v>219</v>
      </c>
      <c r="B1116" s="6" t="s">
        <v>220</v>
      </c>
      <c r="C1116" s="6" t="s">
        <v>2539</v>
      </c>
      <c r="D1116" s="6" t="s">
        <v>2541</v>
      </c>
      <c r="E1116" s="6"/>
      <c r="F1116" s="9">
        <v>0</v>
      </c>
      <c r="G1116" s="23" t="s">
        <v>446</v>
      </c>
      <c r="H1116" s="6" t="s">
        <v>446</v>
      </c>
      <c r="I1116" s="6" t="s">
        <v>446</v>
      </c>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7">
        <v>0</v>
      </c>
      <c r="AG1116" s="7">
        <f t="shared" ref="AG1116:AH1116" si="1248">IF(H1116="US",1,0)</f>
        <v>0</v>
      </c>
      <c r="AH1116" s="7">
        <f t="shared" si="1248"/>
        <v>0</v>
      </c>
      <c r="AI1116" s="7">
        <f>IF(G1116="US",1,0)</f>
        <v>0</v>
      </c>
      <c r="AJ1116" s="7" t="str">
        <f>IF(AF1116=0,"0",IF(AF1116=0.5,"3","6"))</f>
        <v>0</v>
      </c>
      <c r="AK1116" s="7" t="str">
        <f>IF(AI1116=1,"6","0")</f>
        <v>0</v>
      </c>
      <c r="AL1116" s="7" t="str">
        <f>IF(AF1116=0,"1",IF(AF1116=0.5,"3","6"))</f>
        <v>1</v>
      </c>
      <c r="AM1116" s="7" t="str">
        <f>IF(AH1116=1,"7","0")</f>
        <v>0</v>
      </c>
      <c r="AN1116" s="7" t="str">
        <f>IF(AI1116=1,"11","0")</f>
        <v>0</v>
      </c>
      <c r="AO1116" s="7" t="str">
        <f>IF(AG1116=1,"14","0")</f>
        <v>0</v>
      </c>
      <c r="AP1116" s="7">
        <f>(0.5*F1116)*100</f>
        <v>0</v>
      </c>
      <c r="AQ1116" s="7">
        <f>SUM(AJ1116+AK1116+AL1116+AM1116+AN1116+AO1116+AP1116)</f>
        <v>1</v>
      </c>
      <c r="AR1116" s="10">
        <f>IF(AQ1116&lt;AQ1115,AR1115+1,AR1115)</f>
        <v>0</v>
      </c>
      <c r="AS1116" s="10"/>
      <c r="AT1116" s="152"/>
      <c r="AU1116" t="s">
        <v>1813</v>
      </c>
    </row>
    <row r="1117" spans="1:47" ht="15" customHeight="1">
      <c r="A1117" s="18" t="s">
        <v>219</v>
      </c>
      <c r="B1117" s="18" t="s">
        <v>220</v>
      </c>
      <c r="C1117" s="18" t="s">
        <v>2539</v>
      </c>
      <c r="D1117" s="18" t="s">
        <v>2542</v>
      </c>
      <c r="E1117" s="18"/>
      <c r="F1117" s="17"/>
      <c r="G1117" s="23"/>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7"/>
      <c r="AG1117" s="7"/>
      <c r="AH1117" s="7"/>
      <c r="AI1117" s="7"/>
      <c r="AJ1117" s="7"/>
      <c r="AK1117" s="7"/>
      <c r="AL1117" s="7"/>
      <c r="AM1117" s="7"/>
      <c r="AN1117" s="7"/>
      <c r="AO1117" s="7"/>
      <c r="AP1117" s="7"/>
      <c r="AQ1117" s="7"/>
      <c r="AR1117" s="10"/>
      <c r="AS1117" s="10"/>
      <c r="AT1117" s="152"/>
      <c r="AU1117" s="80" t="s">
        <v>1038</v>
      </c>
    </row>
    <row r="1118" spans="1:47" ht="15" customHeight="1">
      <c r="A1118" s="18" t="s">
        <v>219</v>
      </c>
      <c r="B1118" s="18" t="s">
        <v>220</v>
      </c>
      <c r="C1118" s="18" t="s">
        <v>2539</v>
      </c>
      <c r="D1118" s="18" t="s">
        <v>2543</v>
      </c>
      <c r="E1118" s="18"/>
      <c r="F1118" s="17"/>
      <c r="G1118" s="23"/>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7"/>
      <c r="AG1118" s="7"/>
      <c r="AH1118" s="7"/>
      <c r="AI1118" s="7"/>
      <c r="AJ1118" s="7"/>
      <c r="AK1118" s="7"/>
      <c r="AL1118" s="7"/>
      <c r="AM1118" s="7"/>
      <c r="AN1118" s="7"/>
      <c r="AO1118" s="7"/>
      <c r="AP1118" s="7"/>
      <c r="AQ1118" s="7"/>
      <c r="AR1118" s="10"/>
      <c r="AS1118" s="10"/>
      <c r="AT1118" s="152"/>
      <c r="AU1118" s="80" t="s">
        <v>1038</v>
      </c>
    </row>
    <row r="1119" spans="1:47" ht="15" customHeight="1">
      <c r="A1119" s="18" t="s">
        <v>219</v>
      </c>
      <c r="B1119" s="18" t="s">
        <v>220</v>
      </c>
      <c r="C1119" s="18" t="s">
        <v>2539</v>
      </c>
      <c r="D1119" s="18" t="s">
        <v>2529</v>
      </c>
      <c r="E1119" s="18"/>
      <c r="F1119" s="17"/>
      <c r="G1119" s="23"/>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7"/>
      <c r="AG1119" s="7"/>
      <c r="AH1119" s="7"/>
      <c r="AI1119" s="7"/>
      <c r="AJ1119" s="7"/>
      <c r="AK1119" s="7"/>
      <c r="AL1119" s="7"/>
      <c r="AM1119" s="7"/>
      <c r="AN1119" s="7"/>
      <c r="AO1119" s="7"/>
      <c r="AP1119" s="7"/>
      <c r="AQ1119" s="7"/>
      <c r="AR1119" s="10"/>
      <c r="AS1119" s="10"/>
      <c r="AT1119" s="152"/>
      <c r="AU1119" s="80" t="s">
        <v>1038</v>
      </c>
    </row>
    <row r="1120" spans="1:47" ht="15" customHeight="1">
      <c r="A1120" s="18" t="s">
        <v>219</v>
      </c>
      <c r="B1120" s="18" t="s">
        <v>220</v>
      </c>
      <c r="C1120" s="18" t="s">
        <v>2539</v>
      </c>
      <c r="D1120" s="18" t="s">
        <v>2544</v>
      </c>
      <c r="E1120" s="18"/>
      <c r="F1120" s="17"/>
      <c r="G1120" s="23"/>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7"/>
      <c r="AG1120" s="7"/>
      <c r="AH1120" s="7"/>
      <c r="AI1120" s="7"/>
      <c r="AJ1120" s="7"/>
      <c r="AK1120" s="7"/>
      <c r="AL1120" s="7"/>
      <c r="AM1120" s="7"/>
      <c r="AN1120" s="7"/>
      <c r="AO1120" s="7"/>
      <c r="AP1120" s="7"/>
      <c r="AQ1120" s="7"/>
      <c r="AR1120" s="10"/>
      <c r="AS1120" s="10"/>
      <c r="AT1120" s="152"/>
      <c r="AU1120" s="80" t="s">
        <v>1038</v>
      </c>
    </row>
    <row r="1121" spans="1:47" ht="15" customHeight="1">
      <c r="A1121" s="6" t="s">
        <v>219</v>
      </c>
      <c r="B1121" s="6" t="s">
        <v>220</v>
      </c>
      <c r="C1121" s="6" t="s">
        <v>2545</v>
      </c>
      <c r="D1121" s="6" t="s">
        <v>2546</v>
      </c>
      <c r="E1121" s="6"/>
      <c r="F1121" s="9">
        <v>0</v>
      </c>
      <c r="G1121" s="23" t="s">
        <v>446</v>
      </c>
      <c r="H1121" s="6" t="s">
        <v>446</v>
      </c>
      <c r="I1121" s="6" t="s">
        <v>446</v>
      </c>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7">
        <v>0</v>
      </c>
      <c r="AG1121" s="7">
        <f t="shared" ref="AG1121:AH1121" si="1249">IF(H1121="US",1,0)</f>
        <v>0</v>
      </c>
      <c r="AH1121" s="7">
        <f t="shared" si="1249"/>
        <v>0</v>
      </c>
      <c r="AI1121" s="7">
        <f>IF(G1121="US",1,0)</f>
        <v>0</v>
      </c>
      <c r="AJ1121" s="7" t="str">
        <f>IF(AF1121=0,"0",IF(AF1121=0.5,"3","6"))</f>
        <v>0</v>
      </c>
      <c r="AK1121" s="7" t="str">
        <f>IF(AI1121=1,"6","0")</f>
        <v>0</v>
      </c>
      <c r="AL1121" s="7" t="str">
        <f>IF(AF1121=0,"1",IF(AF1121=0.5,"3","6"))</f>
        <v>1</v>
      </c>
      <c r="AM1121" s="7" t="str">
        <f>IF(AH1121=1,"7","0")</f>
        <v>0</v>
      </c>
      <c r="AN1121" s="7" t="str">
        <f>IF(AI1121=1,"11","0")</f>
        <v>0</v>
      </c>
      <c r="AO1121" s="7" t="str">
        <f>IF(AG1121=1,"14","0")</f>
        <v>0</v>
      </c>
      <c r="AP1121" s="7">
        <f>(0.5*F1121)*100</f>
        <v>0</v>
      </c>
      <c r="AQ1121" s="7">
        <f>SUM(AJ1121+AK1121+AL1121+AM1121+AN1121+AO1121+AP1121)</f>
        <v>1</v>
      </c>
      <c r="AR1121" s="10">
        <f>IF(AQ1121&lt;AQ1116,AR1116+1,AR1116)</f>
        <v>0</v>
      </c>
      <c r="AS1121" s="10"/>
      <c r="AT1121" s="152"/>
      <c r="AU1121" t="s">
        <v>1813</v>
      </c>
    </row>
    <row r="1122" spans="1:47" ht="15" customHeight="1">
      <c r="A1122" s="18" t="s">
        <v>219</v>
      </c>
      <c r="B1122" s="18" t="s">
        <v>220</v>
      </c>
      <c r="C1122" s="18" t="s">
        <v>2545</v>
      </c>
      <c r="D1122" s="18" t="s">
        <v>2547</v>
      </c>
      <c r="E1122" s="18"/>
      <c r="F1122" s="17"/>
      <c r="G1122" s="23"/>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7"/>
      <c r="AG1122" s="7"/>
      <c r="AH1122" s="7"/>
      <c r="AI1122" s="7"/>
      <c r="AJ1122" s="7"/>
      <c r="AK1122" s="7"/>
      <c r="AL1122" s="7"/>
      <c r="AM1122" s="7"/>
      <c r="AN1122" s="7"/>
      <c r="AO1122" s="7"/>
      <c r="AP1122" s="7"/>
      <c r="AQ1122" s="7"/>
      <c r="AR1122" s="10"/>
      <c r="AS1122" s="10"/>
      <c r="AT1122" s="152"/>
      <c r="AU1122" s="80" t="s">
        <v>1038</v>
      </c>
    </row>
    <row r="1123" spans="1:47" ht="15" customHeight="1">
      <c r="A1123" s="6" t="s">
        <v>219</v>
      </c>
      <c r="B1123" s="6" t="s">
        <v>220</v>
      </c>
      <c r="C1123" s="6" t="s">
        <v>2548</v>
      </c>
      <c r="D1123" s="6"/>
      <c r="E1123" s="6"/>
      <c r="F1123" s="9">
        <v>0</v>
      </c>
      <c r="G1123" s="23" t="s">
        <v>446</v>
      </c>
      <c r="H1123" s="6" t="s">
        <v>446</v>
      </c>
      <c r="I1123" s="6" t="s">
        <v>446</v>
      </c>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7">
        <v>0</v>
      </c>
      <c r="AG1123" s="7">
        <f t="shared" ref="AG1123:AH1123" si="1250">IF(H1123="US",1,0)</f>
        <v>0</v>
      </c>
      <c r="AH1123" s="7">
        <f t="shared" si="1250"/>
        <v>0</v>
      </c>
      <c r="AI1123" s="7">
        <f>IF(G1123="US",1,0)</f>
        <v>0</v>
      </c>
      <c r="AJ1123" s="7" t="str">
        <f>IF(AF1123=0,"0",IF(AF1123=0.5,"3","6"))</f>
        <v>0</v>
      </c>
      <c r="AK1123" s="7" t="str">
        <f>IF(AI1123=1,"6","0")</f>
        <v>0</v>
      </c>
      <c r="AL1123" s="7" t="str">
        <f>IF(AF1123=0,"1",IF(AF1123=0.5,"3","6"))</f>
        <v>1</v>
      </c>
      <c r="AM1123" s="7" t="str">
        <f>IF(AH1123=1,"7","0")</f>
        <v>0</v>
      </c>
      <c r="AN1123" s="7" t="str">
        <f>IF(AI1123=1,"11","0")</f>
        <v>0</v>
      </c>
      <c r="AO1123" s="7" t="str">
        <f>IF(AG1123=1,"14","0")</f>
        <v>0</v>
      </c>
      <c r="AP1123" s="7">
        <f>(0.5*F1123)*100</f>
        <v>0</v>
      </c>
      <c r="AQ1123" s="7">
        <f>SUM(AJ1123+AK1123+AL1123+AM1123+AN1123+AO1123+AP1123)</f>
        <v>1</v>
      </c>
      <c r="AR1123" s="10">
        <f>IF(AQ1123&lt;AQ1121,AR1121+1,AR1121)</f>
        <v>0</v>
      </c>
      <c r="AS1123" s="10"/>
      <c r="AT1123" s="152"/>
      <c r="AU1123" t="s">
        <v>1813</v>
      </c>
    </row>
    <row r="1124" spans="1:47" ht="15" customHeight="1">
      <c r="A1124" s="18" t="s">
        <v>219</v>
      </c>
      <c r="B1124" s="18" t="s">
        <v>220</v>
      </c>
      <c r="C1124" s="18" t="s">
        <v>2548</v>
      </c>
      <c r="D1124" s="18" t="s">
        <v>2549</v>
      </c>
      <c r="E1124" s="18"/>
      <c r="F1124" s="17"/>
      <c r="G1124" s="23"/>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7"/>
      <c r="AG1124" s="7"/>
      <c r="AH1124" s="7"/>
      <c r="AI1124" s="7"/>
      <c r="AJ1124" s="7"/>
      <c r="AK1124" s="7"/>
      <c r="AL1124" s="7"/>
      <c r="AM1124" s="7"/>
      <c r="AN1124" s="7"/>
      <c r="AO1124" s="7"/>
      <c r="AP1124" s="7"/>
      <c r="AQ1124" s="7"/>
      <c r="AR1124" s="10"/>
      <c r="AS1124" s="10"/>
      <c r="AT1124" s="152"/>
      <c r="AU1124" s="80" t="s">
        <v>1038</v>
      </c>
    </row>
    <row r="1125" spans="1:47" ht="15" customHeight="1">
      <c r="A1125" s="18" t="s">
        <v>219</v>
      </c>
      <c r="B1125" s="18" t="s">
        <v>220</v>
      </c>
      <c r="C1125" s="18" t="s">
        <v>2548</v>
      </c>
      <c r="D1125" s="18" t="s">
        <v>2550</v>
      </c>
      <c r="E1125" s="18"/>
      <c r="F1125" s="17"/>
      <c r="G1125" s="23"/>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7"/>
      <c r="AG1125" s="7"/>
      <c r="AH1125" s="7"/>
      <c r="AI1125" s="7"/>
      <c r="AJ1125" s="7"/>
      <c r="AK1125" s="7"/>
      <c r="AL1125" s="7"/>
      <c r="AM1125" s="7"/>
      <c r="AN1125" s="7"/>
      <c r="AO1125" s="7"/>
      <c r="AP1125" s="7"/>
      <c r="AQ1125" s="7"/>
      <c r="AR1125" s="10"/>
      <c r="AS1125" s="10"/>
      <c r="AT1125" s="152"/>
      <c r="AU1125" s="80" t="s">
        <v>1038</v>
      </c>
    </row>
    <row r="1126" spans="1:47" ht="15" customHeight="1">
      <c r="A1126" s="6" t="s">
        <v>219</v>
      </c>
      <c r="B1126" s="6" t="s">
        <v>220</v>
      </c>
      <c r="C1126" s="6" t="s">
        <v>2551</v>
      </c>
      <c r="D1126" s="6"/>
      <c r="E1126" s="6"/>
      <c r="F1126" s="9">
        <v>0</v>
      </c>
      <c r="G1126" s="23" t="s">
        <v>556</v>
      </c>
      <c r="H1126" s="6" t="s">
        <v>556</v>
      </c>
      <c r="I1126" s="6" t="s">
        <v>556</v>
      </c>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7">
        <v>0</v>
      </c>
      <c r="AG1126" s="7">
        <f t="shared" ref="AG1126:AH1126" si="1251">IF(H1126="US",1,0)</f>
        <v>0</v>
      </c>
      <c r="AH1126" s="7">
        <f t="shared" si="1251"/>
        <v>0</v>
      </c>
      <c r="AI1126" s="7">
        <f t="shared" ref="AI1126:AI1127" si="1252">IF(G1126="US",1,0)</f>
        <v>0</v>
      </c>
      <c r="AJ1126" s="7" t="str">
        <f t="shared" ref="AJ1126:AJ1127" si="1253">IF(AF1126=0,"0",IF(AF1126=0.5,"3","6"))</f>
        <v>0</v>
      </c>
      <c r="AK1126" s="7" t="str">
        <f t="shared" ref="AK1126:AK1127" si="1254">IF(AI1126=1,"6","0")</f>
        <v>0</v>
      </c>
      <c r="AL1126" s="7" t="str">
        <f t="shared" ref="AL1126:AL1127" si="1255">IF(AF1126=0,"1",IF(AF1126=0.5,"3","6"))</f>
        <v>1</v>
      </c>
      <c r="AM1126" s="7" t="str">
        <f t="shared" ref="AM1126:AM1127" si="1256">IF(AH1126=1,"7","0")</f>
        <v>0</v>
      </c>
      <c r="AN1126" s="7" t="str">
        <f t="shared" ref="AN1126:AN1127" si="1257">IF(AI1126=1,"11","0")</f>
        <v>0</v>
      </c>
      <c r="AO1126" s="7" t="str">
        <f t="shared" ref="AO1126:AO1127" si="1258">IF(AG1126=1,"14","0")</f>
        <v>0</v>
      </c>
      <c r="AP1126" s="7">
        <f t="shared" ref="AP1126:AP1127" si="1259">(0.5*F1126)*100</f>
        <v>0</v>
      </c>
      <c r="AQ1126" s="7">
        <f t="shared" ref="AQ1126:AQ1127" si="1260">SUM(AJ1126+AK1126+AL1126+AM1126+AN1126+AO1126+AP1126)</f>
        <v>1</v>
      </c>
      <c r="AR1126" s="10">
        <f>IF(AQ1126&lt;AQ1123,AR1123+1,AR1123)</f>
        <v>0</v>
      </c>
      <c r="AS1126" s="10"/>
      <c r="AT1126" s="152"/>
      <c r="AU1126" t="s">
        <v>2552</v>
      </c>
    </row>
    <row r="1127" spans="1:47" ht="15" customHeight="1">
      <c r="A1127" s="6" t="s">
        <v>775</v>
      </c>
      <c r="B1127" s="6" t="s">
        <v>297</v>
      </c>
      <c r="C1127" s="6" t="s">
        <v>2553</v>
      </c>
      <c r="D1127" s="6" t="s">
        <v>2554</v>
      </c>
      <c r="E1127" s="6"/>
      <c r="F1127" s="9">
        <v>0</v>
      </c>
      <c r="G1127" s="23" t="s">
        <v>538</v>
      </c>
      <c r="H1127" s="6" t="s">
        <v>538</v>
      </c>
      <c r="I1127" s="6" t="s">
        <v>538</v>
      </c>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7">
        <v>0</v>
      </c>
      <c r="AG1127" s="7">
        <f t="shared" ref="AG1127:AH1127" si="1261">IF(H1127="US",1,0)</f>
        <v>0</v>
      </c>
      <c r="AH1127" s="7">
        <f t="shared" si="1261"/>
        <v>0</v>
      </c>
      <c r="AI1127" s="7">
        <f t="shared" si="1252"/>
        <v>0</v>
      </c>
      <c r="AJ1127" s="7" t="str">
        <f t="shared" si="1253"/>
        <v>0</v>
      </c>
      <c r="AK1127" s="7" t="str">
        <f t="shared" si="1254"/>
        <v>0</v>
      </c>
      <c r="AL1127" s="7" t="str">
        <f t="shared" si="1255"/>
        <v>1</v>
      </c>
      <c r="AM1127" s="7" t="str">
        <f t="shared" si="1256"/>
        <v>0</v>
      </c>
      <c r="AN1127" s="7" t="str">
        <f t="shared" si="1257"/>
        <v>0</v>
      </c>
      <c r="AO1127" s="7" t="str">
        <f t="shared" si="1258"/>
        <v>0</v>
      </c>
      <c r="AP1127" s="7">
        <f t="shared" si="1259"/>
        <v>0</v>
      </c>
      <c r="AQ1127" s="7">
        <f t="shared" si="1260"/>
        <v>1</v>
      </c>
      <c r="AR1127" s="10" t="e">
        <f>IF(AQ1127&lt;#REF!,#REF!+1,#REF!)</f>
        <v>#REF!</v>
      </c>
      <c r="AS1127" s="10"/>
      <c r="AT1127" s="152"/>
      <c r="AU1127" t="s">
        <v>1813</v>
      </c>
    </row>
    <row r="1128" spans="1:47" ht="15" customHeight="1">
      <c r="A1128" s="18" t="s">
        <v>775</v>
      </c>
      <c r="B1128" s="18" t="s">
        <v>297</v>
      </c>
      <c r="C1128" s="18" t="s">
        <v>2553</v>
      </c>
      <c r="D1128" s="18" t="s">
        <v>2555</v>
      </c>
      <c r="E1128" s="18"/>
      <c r="F1128" s="17"/>
      <c r="G1128" s="23"/>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7"/>
      <c r="AG1128" s="7"/>
      <c r="AH1128" s="7"/>
      <c r="AI1128" s="7"/>
      <c r="AJ1128" s="7"/>
      <c r="AK1128" s="7"/>
      <c r="AL1128" s="7"/>
      <c r="AM1128" s="7"/>
      <c r="AN1128" s="7"/>
      <c r="AO1128" s="7"/>
      <c r="AP1128" s="7"/>
      <c r="AQ1128" s="7"/>
      <c r="AR1128" s="10"/>
      <c r="AS1128" s="10"/>
      <c r="AT1128" s="152"/>
      <c r="AU1128" s="80" t="s">
        <v>1038</v>
      </c>
    </row>
    <row r="1129" spans="1:47" ht="15" customHeight="1">
      <c r="A1129" s="18" t="s">
        <v>775</v>
      </c>
      <c r="B1129" s="18" t="s">
        <v>297</v>
      </c>
      <c r="C1129" s="18" t="s">
        <v>2553</v>
      </c>
      <c r="D1129" s="18" t="s">
        <v>2556</v>
      </c>
      <c r="E1129" s="18"/>
      <c r="F1129" s="17"/>
      <c r="G1129" s="23"/>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7"/>
      <c r="AG1129" s="7"/>
      <c r="AH1129" s="7"/>
      <c r="AI1129" s="7"/>
      <c r="AJ1129" s="7"/>
      <c r="AK1129" s="7"/>
      <c r="AL1129" s="7"/>
      <c r="AM1129" s="7"/>
      <c r="AN1129" s="7"/>
      <c r="AO1129" s="7"/>
      <c r="AP1129" s="7"/>
      <c r="AQ1129" s="7"/>
      <c r="AR1129" s="10"/>
      <c r="AS1129" s="10"/>
      <c r="AT1129" s="152"/>
      <c r="AU1129" s="80" t="s">
        <v>1038</v>
      </c>
    </row>
    <row r="1130" spans="1:47" ht="15" customHeight="1">
      <c r="A1130" s="18" t="s">
        <v>775</v>
      </c>
      <c r="B1130" s="18" t="s">
        <v>297</v>
      </c>
      <c r="C1130" s="18" t="s">
        <v>2553</v>
      </c>
      <c r="D1130" s="18" t="s">
        <v>2557</v>
      </c>
      <c r="E1130" s="18"/>
      <c r="F1130" s="17"/>
      <c r="G1130" s="23"/>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7"/>
      <c r="AG1130" s="7"/>
      <c r="AH1130" s="7"/>
      <c r="AI1130" s="7"/>
      <c r="AJ1130" s="7"/>
      <c r="AK1130" s="7"/>
      <c r="AL1130" s="7"/>
      <c r="AM1130" s="7"/>
      <c r="AN1130" s="7"/>
      <c r="AO1130" s="7"/>
      <c r="AP1130" s="7"/>
      <c r="AQ1130" s="7"/>
      <c r="AR1130" s="10"/>
      <c r="AS1130" s="10"/>
      <c r="AT1130" s="152"/>
      <c r="AU1130" s="80" t="s">
        <v>1038</v>
      </c>
    </row>
    <row r="1131" spans="1:47" ht="15" customHeight="1">
      <c r="A1131" s="6" t="s">
        <v>775</v>
      </c>
      <c r="B1131" s="6" t="s">
        <v>297</v>
      </c>
      <c r="C1131" s="6" t="s">
        <v>2558</v>
      </c>
      <c r="D1131" s="6" t="s">
        <v>2559</v>
      </c>
      <c r="E1131" s="6"/>
      <c r="F1131" s="9">
        <v>0</v>
      </c>
      <c r="G1131" s="23" t="s">
        <v>702</v>
      </c>
      <c r="H1131" s="6" t="s">
        <v>702</v>
      </c>
      <c r="I1131" s="6" t="s">
        <v>702</v>
      </c>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7">
        <v>0</v>
      </c>
      <c r="AG1131" s="7">
        <f t="shared" ref="AG1131:AH1131" si="1262">IF(H1131="US",1,0)</f>
        <v>0</v>
      </c>
      <c r="AH1131" s="7">
        <f t="shared" si="1262"/>
        <v>0</v>
      </c>
      <c r="AI1131" s="7">
        <f>IF(G1131="US",1,0)</f>
        <v>0</v>
      </c>
      <c r="AJ1131" s="7" t="str">
        <f>IF(AF1131=0,"0",IF(AF1131=0.5,"3","6"))</f>
        <v>0</v>
      </c>
      <c r="AK1131" s="7" t="str">
        <f>IF(AI1131=1,"6","0")</f>
        <v>0</v>
      </c>
      <c r="AL1131" s="7" t="str">
        <f>IF(AF1131=0,"1",IF(AF1131=0.5,"3","6"))</f>
        <v>1</v>
      </c>
      <c r="AM1131" s="7" t="str">
        <f>IF(AH1131=1,"7","0")</f>
        <v>0</v>
      </c>
      <c r="AN1131" s="7" t="str">
        <f>IF(AI1131=1,"11","0")</f>
        <v>0</v>
      </c>
      <c r="AO1131" s="7" t="str">
        <f>IF(AG1131=1,"14","0")</f>
        <v>0</v>
      </c>
      <c r="AP1131" s="7">
        <f>(0.5*F1131)*100</f>
        <v>0</v>
      </c>
      <c r="AQ1131" s="7">
        <f>SUM(AJ1131+AK1131+AL1131+AM1131+AN1131+AO1131+AP1131)</f>
        <v>1</v>
      </c>
      <c r="AR1131" s="10" t="e">
        <f>IF(AQ1131&lt;#REF!,#REF!+1,#REF!)</f>
        <v>#REF!</v>
      </c>
      <c r="AS1131" s="10"/>
      <c r="AT1131" s="152"/>
      <c r="AU1131" t="s">
        <v>1813</v>
      </c>
    </row>
    <row r="1132" spans="1:47" ht="15" customHeight="1">
      <c r="A1132" s="18" t="s">
        <v>775</v>
      </c>
      <c r="B1132" s="18" t="s">
        <v>297</v>
      </c>
      <c r="C1132" s="18" t="s">
        <v>2558</v>
      </c>
      <c r="D1132" s="18" t="s">
        <v>2560</v>
      </c>
      <c r="E1132" s="18"/>
      <c r="F1132" s="17"/>
      <c r="G1132" s="23"/>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7"/>
      <c r="AG1132" s="7"/>
      <c r="AH1132" s="7"/>
      <c r="AI1132" s="7"/>
      <c r="AJ1132" s="7"/>
      <c r="AK1132" s="7"/>
      <c r="AL1132" s="7"/>
      <c r="AM1132" s="7"/>
      <c r="AN1132" s="7"/>
      <c r="AO1132" s="7"/>
      <c r="AP1132" s="7"/>
      <c r="AQ1132" s="7"/>
      <c r="AR1132" s="10"/>
      <c r="AS1132" s="10"/>
      <c r="AT1132" s="152"/>
      <c r="AU1132" s="80" t="s">
        <v>1038</v>
      </c>
    </row>
    <row r="1133" spans="1:47" ht="15" customHeight="1">
      <c r="A1133" s="18" t="s">
        <v>775</v>
      </c>
      <c r="B1133" s="18" t="s">
        <v>297</v>
      </c>
      <c r="C1133" s="18" t="s">
        <v>2558</v>
      </c>
      <c r="D1133" s="18" t="s">
        <v>1926</v>
      </c>
      <c r="E1133" s="18"/>
      <c r="F1133" s="17"/>
      <c r="G1133" s="23"/>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7"/>
      <c r="AG1133" s="7"/>
      <c r="AH1133" s="7"/>
      <c r="AI1133" s="7"/>
      <c r="AJ1133" s="7"/>
      <c r="AK1133" s="7"/>
      <c r="AL1133" s="7"/>
      <c r="AM1133" s="7"/>
      <c r="AN1133" s="7"/>
      <c r="AO1133" s="7"/>
      <c r="AP1133" s="7"/>
      <c r="AQ1133" s="7"/>
      <c r="AR1133" s="10"/>
      <c r="AS1133" s="10"/>
      <c r="AT1133" s="152"/>
      <c r="AU1133" s="80" t="s">
        <v>1038</v>
      </c>
    </row>
    <row r="1134" spans="1:47" ht="15" customHeight="1">
      <c r="A1134" s="18" t="s">
        <v>775</v>
      </c>
      <c r="B1134" s="18" t="s">
        <v>297</v>
      </c>
      <c r="C1134" s="18" t="s">
        <v>2558</v>
      </c>
      <c r="D1134" s="18" t="s">
        <v>1887</v>
      </c>
      <c r="E1134" s="18"/>
      <c r="F1134" s="17"/>
      <c r="G1134" s="23"/>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7"/>
      <c r="AG1134" s="7"/>
      <c r="AH1134" s="7"/>
      <c r="AI1134" s="7"/>
      <c r="AJ1134" s="7"/>
      <c r="AK1134" s="7"/>
      <c r="AL1134" s="7"/>
      <c r="AM1134" s="7"/>
      <c r="AN1134" s="7"/>
      <c r="AO1134" s="7"/>
      <c r="AP1134" s="7"/>
      <c r="AQ1134" s="7"/>
      <c r="AR1134" s="10"/>
      <c r="AS1134" s="10"/>
      <c r="AT1134" s="152"/>
      <c r="AU1134" s="80" t="s">
        <v>1038</v>
      </c>
    </row>
    <row r="1135" spans="1:47" ht="15" customHeight="1">
      <c r="A1135" s="18" t="s">
        <v>775</v>
      </c>
      <c r="B1135" s="18" t="s">
        <v>297</v>
      </c>
      <c r="C1135" s="18" t="s">
        <v>2561</v>
      </c>
      <c r="D1135" s="18" t="s">
        <v>2559</v>
      </c>
      <c r="E1135" s="18"/>
      <c r="F1135" s="17"/>
      <c r="G1135" s="23"/>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7"/>
      <c r="AG1135" s="7"/>
      <c r="AH1135" s="7"/>
      <c r="AI1135" s="7"/>
      <c r="AJ1135" s="7"/>
      <c r="AK1135" s="7"/>
      <c r="AL1135" s="8"/>
      <c r="AM1135" s="8"/>
      <c r="AN1135" s="7"/>
      <c r="AO1135" s="7"/>
      <c r="AP1135" s="7"/>
      <c r="AQ1135" s="7"/>
      <c r="AR1135" s="7"/>
      <c r="AS1135" s="7"/>
      <c r="AT1135" s="152"/>
      <c r="AU1135" s="80" t="s">
        <v>1038</v>
      </c>
    </row>
    <row r="1136" spans="1:47" ht="15" customHeight="1">
      <c r="A1136" s="18" t="s">
        <v>775</v>
      </c>
      <c r="B1136" s="18" t="s">
        <v>297</v>
      </c>
      <c r="C1136" s="18" t="s">
        <v>2561</v>
      </c>
      <c r="D1136" s="18" t="s">
        <v>2560</v>
      </c>
      <c r="E1136" s="18"/>
      <c r="F1136" s="17"/>
      <c r="G1136" s="23"/>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7"/>
      <c r="AG1136" s="7"/>
      <c r="AH1136" s="7"/>
      <c r="AI1136" s="7"/>
      <c r="AJ1136" s="7"/>
      <c r="AK1136" s="7"/>
      <c r="AL1136" s="8"/>
      <c r="AM1136" s="8"/>
      <c r="AN1136" s="7"/>
      <c r="AO1136" s="7"/>
      <c r="AP1136" s="7"/>
      <c r="AQ1136" s="7"/>
      <c r="AR1136" s="7"/>
      <c r="AS1136" s="7"/>
      <c r="AT1136" s="152"/>
      <c r="AU1136" s="80" t="s">
        <v>1038</v>
      </c>
    </row>
    <row r="1137" spans="1:47" ht="15" customHeight="1">
      <c r="A1137" s="18" t="s">
        <v>775</v>
      </c>
      <c r="B1137" s="18" t="s">
        <v>297</v>
      </c>
      <c r="C1137" s="18" t="s">
        <v>2561</v>
      </c>
      <c r="D1137" s="18" t="s">
        <v>1926</v>
      </c>
      <c r="E1137" s="18"/>
      <c r="F1137" s="17"/>
      <c r="G1137" s="23"/>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7"/>
      <c r="AG1137" s="7"/>
      <c r="AH1137" s="7"/>
      <c r="AI1137" s="7"/>
      <c r="AJ1137" s="7"/>
      <c r="AK1137" s="7"/>
      <c r="AL1137" s="8"/>
      <c r="AM1137" s="8"/>
      <c r="AN1137" s="7"/>
      <c r="AO1137" s="7"/>
      <c r="AP1137" s="7"/>
      <c r="AQ1137" s="7"/>
      <c r="AR1137" s="7"/>
      <c r="AS1137" s="7"/>
      <c r="AT1137" s="152"/>
      <c r="AU1137" s="80" t="s">
        <v>1038</v>
      </c>
    </row>
    <row r="1138" spans="1:47" ht="15" customHeight="1">
      <c r="A1138" s="6" t="s">
        <v>775</v>
      </c>
      <c r="B1138" s="6" t="s">
        <v>297</v>
      </c>
      <c r="C1138" s="6" t="s">
        <v>2562</v>
      </c>
      <c r="D1138" s="6" t="s">
        <v>2563</v>
      </c>
      <c r="E1138" s="6"/>
      <c r="F1138" s="9">
        <v>0</v>
      </c>
      <c r="G1138" s="23" t="s">
        <v>538</v>
      </c>
      <c r="H1138" s="6" t="s">
        <v>538</v>
      </c>
      <c r="I1138" s="6" t="s">
        <v>538</v>
      </c>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7">
        <v>0</v>
      </c>
      <c r="AG1138" s="7">
        <f t="shared" ref="AG1138:AH1138" si="1263">IF(H1138="US",1,0)</f>
        <v>0</v>
      </c>
      <c r="AH1138" s="7">
        <f t="shared" si="1263"/>
        <v>0</v>
      </c>
      <c r="AI1138" s="7">
        <f>IF(G1138="US",1,0)</f>
        <v>0</v>
      </c>
      <c r="AJ1138" s="7" t="str">
        <f>IF(AF1138=0,"0",IF(AF1138=0.5,"3","6"))</f>
        <v>0</v>
      </c>
      <c r="AK1138" s="7" t="str">
        <f>IF(AI1138=1,"6","0")</f>
        <v>0</v>
      </c>
      <c r="AL1138" s="7" t="str">
        <f>IF(AF1138=0,"1",IF(AF1138=0.5,"3","6"))</f>
        <v>1</v>
      </c>
      <c r="AM1138" s="7" t="str">
        <f>IF(AH1138=1,"7","0")</f>
        <v>0</v>
      </c>
      <c r="AN1138" s="7" t="str">
        <f>IF(AI1138=1,"11","0")</f>
        <v>0</v>
      </c>
      <c r="AO1138" s="7" t="str">
        <f>IF(AG1138=1,"14","0")</f>
        <v>0</v>
      </c>
      <c r="AP1138" s="7">
        <f>(0.5*F1138)*100</f>
        <v>0</v>
      </c>
      <c r="AQ1138" s="7">
        <f>SUM(AJ1138+AK1138+AL1138+AM1138+AN1138+AO1138+AP1138)</f>
        <v>1</v>
      </c>
      <c r="AR1138" s="10" t="e">
        <f>IF(AQ1138&lt;#REF!,#REF!+1,#REF!)</f>
        <v>#REF!</v>
      </c>
      <c r="AS1138" s="10"/>
      <c r="AT1138" s="152"/>
      <c r="AU1138" t="s">
        <v>1813</v>
      </c>
    </row>
    <row r="1139" spans="1:47" ht="15" customHeight="1">
      <c r="A1139" s="18" t="s">
        <v>775</v>
      </c>
      <c r="B1139" s="18" t="s">
        <v>297</v>
      </c>
      <c r="C1139" s="18" t="s">
        <v>2562</v>
      </c>
      <c r="D1139" s="18" t="s">
        <v>2564</v>
      </c>
      <c r="E1139" s="18"/>
      <c r="F1139" s="17"/>
      <c r="G1139" s="23"/>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7"/>
      <c r="AG1139" s="7"/>
      <c r="AH1139" s="7"/>
      <c r="AI1139" s="7"/>
      <c r="AJ1139" s="7"/>
      <c r="AK1139" s="7"/>
      <c r="AL1139" s="7"/>
      <c r="AM1139" s="7"/>
      <c r="AN1139" s="7"/>
      <c r="AO1139" s="7"/>
      <c r="AP1139" s="7"/>
      <c r="AQ1139" s="7"/>
      <c r="AR1139" s="10"/>
      <c r="AS1139" s="10"/>
      <c r="AT1139" s="152"/>
      <c r="AU1139" s="80" t="s">
        <v>1038</v>
      </c>
    </row>
    <row r="1140" spans="1:47" ht="15" customHeight="1">
      <c r="A1140" s="18" t="s">
        <v>775</v>
      </c>
      <c r="B1140" s="18" t="s">
        <v>297</v>
      </c>
      <c r="C1140" s="18" t="s">
        <v>2562</v>
      </c>
      <c r="D1140" s="18" t="s">
        <v>2565</v>
      </c>
      <c r="E1140" s="18"/>
      <c r="F1140" s="17"/>
      <c r="G1140" s="23"/>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7"/>
      <c r="AG1140" s="7"/>
      <c r="AH1140" s="7"/>
      <c r="AI1140" s="7"/>
      <c r="AJ1140" s="7"/>
      <c r="AK1140" s="7"/>
      <c r="AL1140" s="7"/>
      <c r="AM1140" s="7"/>
      <c r="AN1140" s="7"/>
      <c r="AO1140" s="7"/>
      <c r="AP1140" s="7"/>
      <c r="AQ1140" s="7"/>
      <c r="AR1140" s="10"/>
      <c r="AS1140" s="10"/>
      <c r="AT1140" s="152"/>
      <c r="AU1140" s="80" t="s">
        <v>1038</v>
      </c>
    </row>
    <row r="1141" spans="1:47" ht="15" customHeight="1">
      <c r="A1141" s="18" t="s">
        <v>775</v>
      </c>
      <c r="B1141" s="18" t="s">
        <v>297</v>
      </c>
      <c r="C1141" s="18" t="s">
        <v>2562</v>
      </c>
      <c r="D1141" s="18" t="s">
        <v>2566</v>
      </c>
      <c r="E1141" s="18"/>
      <c r="F1141" s="17"/>
      <c r="G1141" s="23"/>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7"/>
      <c r="AG1141" s="7"/>
      <c r="AH1141" s="7"/>
      <c r="AI1141" s="7"/>
      <c r="AJ1141" s="7"/>
      <c r="AK1141" s="7"/>
      <c r="AL1141" s="7"/>
      <c r="AM1141" s="7"/>
      <c r="AN1141" s="7"/>
      <c r="AO1141" s="7"/>
      <c r="AP1141" s="7"/>
      <c r="AQ1141" s="7"/>
      <c r="AR1141" s="10"/>
      <c r="AS1141" s="10"/>
      <c r="AT1141" s="152"/>
      <c r="AU1141" s="80" t="s">
        <v>1038</v>
      </c>
    </row>
    <row r="1142" spans="1:47" ht="15" customHeight="1">
      <c r="A1142" s="18" t="s">
        <v>775</v>
      </c>
      <c r="B1142" s="18" t="s">
        <v>297</v>
      </c>
      <c r="C1142" s="18" t="s">
        <v>2562</v>
      </c>
      <c r="D1142" s="18" t="s">
        <v>2567</v>
      </c>
      <c r="E1142" s="18"/>
      <c r="F1142" s="17"/>
      <c r="G1142" s="23"/>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7"/>
      <c r="AG1142" s="7"/>
      <c r="AH1142" s="7"/>
      <c r="AI1142" s="7"/>
      <c r="AJ1142" s="7"/>
      <c r="AK1142" s="7"/>
      <c r="AL1142" s="7"/>
      <c r="AM1142" s="7"/>
      <c r="AN1142" s="7"/>
      <c r="AO1142" s="7"/>
      <c r="AP1142" s="7"/>
      <c r="AQ1142" s="7"/>
      <c r="AR1142" s="10"/>
      <c r="AS1142" s="10"/>
      <c r="AT1142" s="152"/>
      <c r="AU1142" s="80" t="s">
        <v>1038</v>
      </c>
    </row>
    <row r="1143" spans="1:47" ht="15" customHeight="1">
      <c r="A1143" s="18" t="s">
        <v>775</v>
      </c>
      <c r="B1143" s="18" t="s">
        <v>297</v>
      </c>
      <c r="C1143" s="18" t="s">
        <v>2562</v>
      </c>
      <c r="D1143" s="18" t="s">
        <v>2568</v>
      </c>
      <c r="E1143" s="18"/>
      <c r="F1143" s="17"/>
      <c r="G1143" s="23"/>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7"/>
      <c r="AG1143" s="7"/>
      <c r="AH1143" s="7"/>
      <c r="AI1143" s="7"/>
      <c r="AJ1143" s="7"/>
      <c r="AK1143" s="7"/>
      <c r="AL1143" s="7"/>
      <c r="AM1143" s="7"/>
      <c r="AN1143" s="7"/>
      <c r="AO1143" s="7"/>
      <c r="AP1143" s="7"/>
      <c r="AQ1143" s="7"/>
      <c r="AR1143" s="10"/>
      <c r="AS1143" s="10"/>
      <c r="AT1143" s="152"/>
      <c r="AU1143" s="80" t="s">
        <v>1038</v>
      </c>
    </row>
    <row r="1144" spans="1:47" ht="15" customHeight="1">
      <c r="A1144" s="6" t="s">
        <v>775</v>
      </c>
      <c r="B1144" s="6" t="s">
        <v>297</v>
      </c>
      <c r="C1144" s="6" t="s">
        <v>2569</v>
      </c>
      <c r="D1144" s="6" t="s">
        <v>2570</v>
      </c>
      <c r="E1144" s="6"/>
      <c r="F1144" s="9">
        <v>0.01</v>
      </c>
      <c r="G1144" s="23" t="s">
        <v>538</v>
      </c>
      <c r="H1144" s="6" t="s">
        <v>538</v>
      </c>
      <c r="I1144" s="6" t="s">
        <v>538</v>
      </c>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7">
        <v>0</v>
      </c>
      <c r="AG1144" s="7">
        <f t="shared" ref="AG1144:AH1144" si="1264">IF(H1144="US",1,0)</f>
        <v>0</v>
      </c>
      <c r="AH1144" s="7">
        <f t="shared" si="1264"/>
        <v>0</v>
      </c>
      <c r="AI1144" s="7">
        <f>IF(G1144="US",1,0)</f>
        <v>0</v>
      </c>
      <c r="AJ1144" s="7" t="str">
        <f>IF(AF1144=0,"0",IF(AF1144=0.5,"3","6"))</f>
        <v>0</v>
      </c>
      <c r="AK1144" s="7" t="str">
        <f>IF(AI1144=1,"6","0")</f>
        <v>0</v>
      </c>
      <c r="AL1144" s="7" t="str">
        <f>IF(AF1144=0,"1",IF(AF1144=0.5,"3","6"))</f>
        <v>1</v>
      </c>
      <c r="AM1144" s="7" t="str">
        <f>IF(AH1144=1,"7","0")</f>
        <v>0</v>
      </c>
      <c r="AN1144" s="7" t="str">
        <f>IF(AI1144=1,"11","0")</f>
        <v>0</v>
      </c>
      <c r="AO1144" s="7" t="str">
        <f>IF(AG1144=1,"14","0")</f>
        <v>0</v>
      </c>
      <c r="AP1144" s="7">
        <f>(0.5*F1144)*100</f>
        <v>0.5</v>
      </c>
      <c r="AQ1144" s="7">
        <f>SUM(AJ1144+AK1144+AL1144+AM1144+AN1144+AO1144+AP1144)</f>
        <v>1.5</v>
      </c>
      <c r="AR1144" s="10" t="e">
        <f>IF(AQ1144&lt;#REF!,#REF!+1,#REF!)</f>
        <v>#REF!</v>
      </c>
      <c r="AS1144" s="10"/>
      <c r="AT1144" s="152"/>
      <c r="AU1144" t="s">
        <v>1813</v>
      </c>
    </row>
    <row r="1145" spans="1:47" ht="15" customHeight="1">
      <c r="A1145" s="18" t="s">
        <v>775</v>
      </c>
      <c r="B1145" s="18" t="s">
        <v>297</v>
      </c>
      <c r="C1145" s="18" t="s">
        <v>2569</v>
      </c>
      <c r="D1145" s="18" t="s">
        <v>2571</v>
      </c>
      <c r="E1145" s="18"/>
      <c r="F1145" s="17"/>
      <c r="G1145" s="23"/>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7"/>
      <c r="AG1145" s="7"/>
      <c r="AH1145" s="7"/>
      <c r="AI1145" s="7"/>
      <c r="AJ1145" s="7"/>
      <c r="AK1145" s="7"/>
      <c r="AL1145" s="7"/>
      <c r="AM1145" s="7"/>
      <c r="AN1145" s="7"/>
      <c r="AO1145" s="7"/>
      <c r="AP1145" s="7"/>
      <c r="AQ1145" s="7"/>
      <c r="AR1145" s="10"/>
      <c r="AS1145" s="10"/>
      <c r="AT1145" s="152"/>
      <c r="AU1145" s="80" t="s">
        <v>1038</v>
      </c>
    </row>
    <row r="1146" spans="1:47" ht="15" customHeight="1">
      <c r="A1146" s="18" t="s">
        <v>775</v>
      </c>
      <c r="B1146" s="18" t="s">
        <v>297</v>
      </c>
      <c r="C1146" s="18" t="s">
        <v>2572</v>
      </c>
      <c r="D1146" s="18" t="s">
        <v>2573</v>
      </c>
      <c r="E1146" s="18"/>
      <c r="F1146" s="17"/>
      <c r="G1146" s="23"/>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7"/>
      <c r="AG1146" s="7"/>
      <c r="AH1146" s="7"/>
      <c r="AI1146" s="7"/>
      <c r="AJ1146" s="7"/>
      <c r="AK1146" s="7"/>
      <c r="AL1146" s="7"/>
      <c r="AM1146" s="7"/>
      <c r="AN1146" s="7"/>
      <c r="AO1146" s="7"/>
      <c r="AP1146" s="7"/>
      <c r="AQ1146" s="7"/>
      <c r="AR1146" s="10"/>
      <c r="AS1146" s="10"/>
      <c r="AT1146" s="152"/>
      <c r="AU1146" s="80" t="s">
        <v>1038</v>
      </c>
    </row>
    <row r="1147" spans="1:47" ht="15" customHeight="1">
      <c r="A1147" s="18" t="s">
        <v>775</v>
      </c>
      <c r="B1147" s="18" t="s">
        <v>297</v>
      </c>
      <c r="C1147" s="18" t="s">
        <v>2572</v>
      </c>
      <c r="D1147" s="18" t="s">
        <v>2574</v>
      </c>
      <c r="E1147" s="18"/>
      <c r="F1147" s="17"/>
      <c r="G1147" s="23"/>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7"/>
      <c r="AG1147" s="7"/>
      <c r="AH1147" s="7"/>
      <c r="AI1147" s="7"/>
      <c r="AJ1147" s="7"/>
      <c r="AK1147" s="7"/>
      <c r="AL1147" s="7"/>
      <c r="AM1147" s="7"/>
      <c r="AN1147" s="7"/>
      <c r="AO1147" s="7"/>
      <c r="AP1147" s="7"/>
      <c r="AQ1147" s="7"/>
      <c r="AR1147" s="10"/>
      <c r="AS1147" s="10"/>
      <c r="AT1147" s="152"/>
      <c r="AU1147" s="80" t="s">
        <v>1038</v>
      </c>
    </row>
    <row r="1148" spans="1:47" ht="15" customHeight="1">
      <c r="A1148" s="18" t="s">
        <v>775</v>
      </c>
      <c r="B1148" s="18" t="s">
        <v>297</v>
      </c>
      <c r="C1148" s="18" t="s">
        <v>2572</v>
      </c>
      <c r="D1148" s="18" t="s">
        <v>2575</v>
      </c>
      <c r="E1148" s="18"/>
      <c r="F1148" s="17"/>
      <c r="G1148" s="23"/>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7"/>
      <c r="AG1148" s="7"/>
      <c r="AH1148" s="7"/>
      <c r="AI1148" s="7"/>
      <c r="AJ1148" s="7"/>
      <c r="AK1148" s="7"/>
      <c r="AL1148" s="8"/>
      <c r="AM1148" s="8"/>
      <c r="AN1148" s="7"/>
      <c r="AO1148" s="7"/>
      <c r="AP1148" s="7"/>
      <c r="AQ1148" s="7"/>
      <c r="AR1148" s="7"/>
      <c r="AS1148" s="7"/>
      <c r="AT1148" s="152"/>
      <c r="AU1148" s="80" t="s">
        <v>1038</v>
      </c>
    </row>
    <row r="1149" spans="1:47" ht="15" customHeight="1">
      <c r="A1149" s="18" t="s">
        <v>775</v>
      </c>
      <c r="B1149" s="18" t="s">
        <v>297</v>
      </c>
      <c r="C1149" s="18" t="s">
        <v>2576</v>
      </c>
      <c r="D1149" s="18" t="s">
        <v>2577</v>
      </c>
      <c r="E1149" s="18"/>
      <c r="F1149" s="17">
        <v>0.01</v>
      </c>
      <c r="G1149" s="23" t="s">
        <v>538</v>
      </c>
      <c r="H1149" s="6" t="s">
        <v>538</v>
      </c>
      <c r="I1149" s="6" t="s">
        <v>538</v>
      </c>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7">
        <v>0</v>
      </c>
      <c r="AG1149" s="7">
        <f t="shared" ref="AG1149:AH1149" si="1265">IF(H1149="US",1,0)</f>
        <v>0</v>
      </c>
      <c r="AH1149" s="7">
        <f t="shared" si="1265"/>
        <v>0</v>
      </c>
      <c r="AI1149" s="7">
        <f>IF(G1149="US",1,0)</f>
        <v>0</v>
      </c>
      <c r="AJ1149" s="7" t="str">
        <f>IF(AF1149=0,"0",IF(AF1149=0.5,"3","6"))</f>
        <v>0</v>
      </c>
      <c r="AK1149" s="7" t="str">
        <f>IF(AI1149=1,"6","0")</f>
        <v>0</v>
      </c>
      <c r="AL1149" s="7" t="str">
        <f>IF(AF1149=0,"1",IF(AF1149=0.5,"3","6"))</f>
        <v>1</v>
      </c>
      <c r="AM1149" s="7" t="str">
        <f>IF(AH1149=1,"7","0")</f>
        <v>0</v>
      </c>
      <c r="AN1149" s="7" t="str">
        <f>IF(AI1149=1,"11","0")</f>
        <v>0</v>
      </c>
      <c r="AO1149" s="7" t="str">
        <f>IF(AG1149=1,"14","0")</f>
        <v>0</v>
      </c>
      <c r="AP1149" s="7">
        <f>(0.5*F1149)*100</f>
        <v>0.5</v>
      </c>
      <c r="AQ1149" s="7">
        <f>SUM(AJ1149+AK1149+AL1149+AM1149+AN1149+AO1149+AP1149)</f>
        <v>1.5</v>
      </c>
      <c r="AR1149" s="10">
        <f>IF(AQ1149&lt;AQ1148,AR1148+1,AR1148)</f>
        <v>0</v>
      </c>
      <c r="AS1149" s="10"/>
      <c r="AT1149" s="152"/>
      <c r="AU1149" s="80" t="s">
        <v>1038</v>
      </c>
    </row>
    <row r="1150" spans="1:47" ht="15" customHeight="1">
      <c r="A1150" s="18" t="s">
        <v>775</v>
      </c>
      <c r="B1150" s="18" t="s">
        <v>297</v>
      </c>
      <c r="C1150" s="18" t="s">
        <v>2576</v>
      </c>
      <c r="D1150" s="18" t="s">
        <v>2578</v>
      </c>
      <c r="E1150" s="18"/>
      <c r="F1150" s="17"/>
      <c r="G1150" s="23"/>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7"/>
      <c r="AG1150" s="7"/>
      <c r="AH1150" s="7"/>
      <c r="AI1150" s="7"/>
      <c r="AJ1150" s="7"/>
      <c r="AK1150" s="7"/>
      <c r="AL1150" s="8"/>
      <c r="AM1150" s="8"/>
      <c r="AN1150" s="7"/>
      <c r="AO1150" s="7"/>
      <c r="AP1150" s="7"/>
      <c r="AQ1150" s="7"/>
      <c r="AR1150" s="7"/>
      <c r="AS1150" s="7"/>
      <c r="AT1150" s="152"/>
      <c r="AU1150" s="80" t="s">
        <v>1038</v>
      </c>
    </row>
    <row r="1151" spans="1:47" ht="15" customHeight="1">
      <c r="A1151" s="18" t="s">
        <v>116</v>
      </c>
      <c r="B1151" s="18" t="s">
        <v>128</v>
      </c>
      <c r="C1151" s="18" t="s">
        <v>391</v>
      </c>
      <c r="D1151" s="18" t="s">
        <v>2579</v>
      </c>
      <c r="E1151" s="18"/>
      <c r="F1151" s="17"/>
      <c r="G1151" s="23"/>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7"/>
      <c r="AG1151" s="7"/>
      <c r="AH1151" s="7"/>
      <c r="AI1151" s="7"/>
      <c r="AJ1151" s="7"/>
      <c r="AK1151" s="7"/>
      <c r="AL1151" s="8"/>
      <c r="AM1151" s="8"/>
      <c r="AN1151" s="7"/>
      <c r="AO1151" s="7"/>
      <c r="AP1151" s="7"/>
      <c r="AQ1151" s="7"/>
      <c r="AR1151" s="7"/>
      <c r="AS1151" s="7"/>
      <c r="AT1151" s="152"/>
      <c r="AU1151" s="80" t="s">
        <v>1038</v>
      </c>
    </row>
    <row r="1152" spans="1:47" ht="15" customHeight="1">
      <c r="A1152" s="18" t="s">
        <v>116</v>
      </c>
      <c r="B1152" s="18" t="s">
        <v>128</v>
      </c>
      <c r="C1152" s="18" t="s">
        <v>391</v>
      </c>
      <c r="D1152" s="18" t="s">
        <v>2580</v>
      </c>
      <c r="E1152" s="18"/>
      <c r="F1152" s="17"/>
      <c r="G1152" s="23"/>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7"/>
      <c r="AG1152" s="7"/>
      <c r="AH1152" s="7"/>
      <c r="AI1152" s="7"/>
      <c r="AJ1152" s="7"/>
      <c r="AK1152" s="7"/>
      <c r="AL1152" s="8"/>
      <c r="AM1152" s="8"/>
      <c r="AN1152" s="7"/>
      <c r="AO1152" s="7"/>
      <c r="AP1152" s="7"/>
      <c r="AQ1152" s="7"/>
      <c r="AR1152" s="7"/>
      <c r="AS1152" s="7"/>
      <c r="AT1152" s="152"/>
      <c r="AU1152" s="80" t="s">
        <v>1038</v>
      </c>
    </row>
    <row r="1153" spans="1:47" ht="15" customHeight="1">
      <c r="A1153" s="18" t="s">
        <v>116</v>
      </c>
      <c r="B1153" s="18" t="s">
        <v>128</v>
      </c>
      <c r="C1153" s="18" t="s">
        <v>391</v>
      </c>
      <c r="D1153" s="18" t="s">
        <v>2581</v>
      </c>
      <c r="E1153" s="18"/>
      <c r="F1153" s="17"/>
      <c r="G1153" s="23"/>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7"/>
      <c r="AG1153" s="7"/>
      <c r="AH1153" s="7"/>
      <c r="AI1153" s="7"/>
      <c r="AJ1153" s="7"/>
      <c r="AK1153" s="7"/>
      <c r="AL1153" s="8"/>
      <c r="AM1153" s="8"/>
      <c r="AN1153" s="7"/>
      <c r="AO1153" s="7"/>
      <c r="AP1153" s="7"/>
      <c r="AQ1153" s="7"/>
      <c r="AR1153" s="7"/>
      <c r="AS1153" s="7"/>
      <c r="AT1153" s="152"/>
      <c r="AU1153" s="80" t="s">
        <v>1038</v>
      </c>
    </row>
    <row r="1154" spans="1:47" ht="15" customHeight="1">
      <c r="A1154" s="18" t="s">
        <v>116</v>
      </c>
      <c r="B1154" s="18" t="s">
        <v>128</v>
      </c>
      <c r="C1154" s="18" t="s">
        <v>391</v>
      </c>
      <c r="D1154" s="18" t="s">
        <v>2582</v>
      </c>
      <c r="E1154" s="18"/>
      <c r="F1154" s="17"/>
      <c r="G1154" s="23"/>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7"/>
      <c r="AG1154" s="7"/>
      <c r="AH1154" s="7"/>
      <c r="AI1154" s="7"/>
      <c r="AJ1154" s="7"/>
      <c r="AK1154" s="7"/>
      <c r="AL1154" s="8"/>
      <c r="AM1154" s="8"/>
      <c r="AN1154" s="7"/>
      <c r="AO1154" s="7"/>
      <c r="AP1154" s="7"/>
      <c r="AQ1154" s="7"/>
      <c r="AR1154" s="7"/>
      <c r="AS1154" s="7"/>
      <c r="AT1154" s="152"/>
      <c r="AU1154" s="80" t="s">
        <v>1038</v>
      </c>
    </row>
    <row r="1155" spans="1:47" ht="15" customHeight="1">
      <c r="A1155" s="18" t="s">
        <v>116</v>
      </c>
      <c r="B1155" s="18" t="s">
        <v>128</v>
      </c>
      <c r="C1155" s="18" t="s">
        <v>391</v>
      </c>
      <c r="D1155" s="18" t="s">
        <v>2583</v>
      </c>
      <c r="E1155" s="18"/>
      <c r="F1155" s="17"/>
      <c r="G1155" s="23"/>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7"/>
      <c r="AG1155" s="7"/>
      <c r="AH1155" s="7"/>
      <c r="AI1155" s="7"/>
      <c r="AJ1155" s="7"/>
      <c r="AK1155" s="7"/>
      <c r="AL1155" s="8"/>
      <c r="AM1155" s="8"/>
      <c r="AN1155" s="7"/>
      <c r="AO1155" s="7"/>
      <c r="AP1155" s="7"/>
      <c r="AQ1155" s="7"/>
      <c r="AR1155" s="7"/>
      <c r="AS1155" s="7"/>
      <c r="AT1155" s="152"/>
      <c r="AU1155" s="80" t="s">
        <v>1038</v>
      </c>
    </row>
    <row r="1156" spans="1:47" ht="15" customHeight="1">
      <c r="A1156" s="6" t="s">
        <v>116</v>
      </c>
      <c r="B1156" s="6" t="s">
        <v>128</v>
      </c>
      <c r="C1156" s="6" t="s">
        <v>2584</v>
      </c>
      <c r="D1156" s="6"/>
      <c r="E1156" s="6"/>
      <c r="F1156" s="9">
        <v>0</v>
      </c>
      <c r="G1156" s="23" t="s">
        <v>538</v>
      </c>
      <c r="H1156" s="6" t="s">
        <v>446</v>
      </c>
      <c r="I1156" s="6" t="s">
        <v>538</v>
      </c>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7">
        <v>0</v>
      </c>
      <c r="AG1156" s="7">
        <f t="shared" ref="AG1156:AH1156" si="1266">IF(H1156="US",1,0)</f>
        <v>0</v>
      </c>
      <c r="AH1156" s="7">
        <f t="shared" si="1266"/>
        <v>0</v>
      </c>
      <c r="AI1156" s="7">
        <f>IF(G1156="US",1,0)</f>
        <v>0</v>
      </c>
      <c r="AJ1156" s="7" t="str">
        <f>IF(AF1156=0,"0",IF(AF1156=0.5,"3","6"))</f>
        <v>0</v>
      </c>
      <c r="AK1156" s="7" t="str">
        <f>IF(AI1156=1,"6","0")</f>
        <v>0</v>
      </c>
      <c r="AL1156" s="7" t="str">
        <f>IF(AF1156=0,"1",IF(AF1156=0.5,"3","6"))</f>
        <v>1</v>
      </c>
      <c r="AM1156" s="7" t="str">
        <f>IF(AH1156=1,"7","0")</f>
        <v>0</v>
      </c>
      <c r="AN1156" s="7" t="str">
        <f>IF(AI1156=1,"11","0")</f>
        <v>0</v>
      </c>
      <c r="AO1156" s="7" t="str">
        <f>IF(AG1156=1,"14","0")</f>
        <v>0</v>
      </c>
      <c r="AP1156" s="7">
        <f>(0.5*F1156)*100</f>
        <v>0</v>
      </c>
      <c r="AQ1156" s="7">
        <f>SUM(AJ1156+AK1156+AL1156+AM1156+AN1156+AO1156+AP1156)</f>
        <v>1</v>
      </c>
      <c r="AR1156" s="10">
        <f>IF(AQ1156&lt;AQ1151,AR1151+1,AR1151)</f>
        <v>0</v>
      </c>
      <c r="AS1156" s="10"/>
      <c r="AT1156" s="152"/>
      <c r="AU1156" t="s">
        <v>1813</v>
      </c>
    </row>
    <row r="1157" spans="1:47" ht="15" customHeight="1">
      <c r="A1157" s="18" t="s">
        <v>116</v>
      </c>
      <c r="B1157" s="18" t="s">
        <v>128</v>
      </c>
      <c r="C1157" s="18" t="s">
        <v>2585</v>
      </c>
      <c r="D1157" s="18" t="s">
        <v>2579</v>
      </c>
      <c r="E1157" s="18"/>
      <c r="F1157" s="17"/>
      <c r="G1157" s="23"/>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7"/>
      <c r="AG1157" s="7"/>
      <c r="AH1157" s="7"/>
      <c r="AI1157" s="7"/>
      <c r="AJ1157" s="7"/>
      <c r="AK1157" s="7"/>
      <c r="AL1157" s="8"/>
      <c r="AM1157" s="8"/>
      <c r="AN1157" s="7"/>
      <c r="AO1157" s="7"/>
      <c r="AP1157" s="7"/>
      <c r="AQ1157" s="7"/>
      <c r="AR1157" s="7"/>
      <c r="AS1157" s="7"/>
      <c r="AT1157" s="152"/>
      <c r="AU1157" s="80" t="s">
        <v>1038</v>
      </c>
    </row>
    <row r="1158" spans="1:47" ht="15" customHeight="1">
      <c r="A1158" s="18" t="s">
        <v>116</v>
      </c>
      <c r="B1158" s="18" t="s">
        <v>128</v>
      </c>
      <c r="C1158" s="18" t="s">
        <v>2585</v>
      </c>
      <c r="D1158" s="18" t="s">
        <v>2580</v>
      </c>
      <c r="E1158" s="18"/>
      <c r="F1158" s="17"/>
      <c r="G1158" s="23"/>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7"/>
      <c r="AG1158" s="7"/>
      <c r="AH1158" s="7"/>
      <c r="AI1158" s="7"/>
      <c r="AJ1158" s="7"/>
      <c r="AK1158" s="7"/>
      <c r="AL1158" s="8"/>
      <c r="AM1158" s="8"/>
      <c r="AN1158" s="7"/>
      <c r="AO1158" s="7"/>
      <c r="AP1158" s="7"/>
      <c r="AQ1158" s="7"/>
      <c r="AR1158" s="7"/>
      <c r="AS1158" s="7"/>
      <c r="AT1158" s="152"/>
      <c r="AU1158" s="80" t="s">
        <v>1038</v>
      </c>
    </row>
    <row r="1159" spans="1:47" ht="15" customHeight="1">
      <c r="A1159" s="18" t="s">
        <v>116</v>
      </c>
      <c r="B1159" s="18" t="s">
        <v>128</v>
      </c>
      <c r="C1159" s="18" t="s">
        <v>2585</v>
      </c>
      <c r="D1159" s="18" t="s">
        <v>2583</v>
      </c>
      <c r="E1159" s="18"/>
      <c r="F1159" s="17"/>
      <c r="G1159" s="23"/>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7"/>
      <c r="AG1159" s="7"/>
      <c r="AH1159" s="7"/>
      <c r="AI1159" s="7"/>
      <c r="AJ1159" s="7"/>
      <c r="AK1159" s="7"/>
      <c r="AL1159" s="8"/>
      <c r="AM1159" s="8"/>
      <c r="AN1159" s="7"/>
      <c r="AO1159" s="7"/>
      <c r="AP1159" s="7"/>
      <c r="AQ1159" s="7"/>
      <c r="AR1159" s="7"/>
      <c r="AS1159" s="7"/>
      <c r="AT1159" s="152"/>
      <c r="AU1159" s="80" t="s">
        <v>1038</v>
      </c>
    </row>
    <row r="1160" spans="1:47" ht="15" customHeight="1">
      <c r="A1160" s="6" t="s">
        <v>116</v>
      </c>
      <c r="B1160" s="6" t="s">
        <v>128</v>
      </c>
      <c r="C1160" s="6" t="s">
        <v>2586</v>
      </c>
      <c r="D1160" s="6"/>
      <c r="E1160" s="6"/>
      <c r="F1160" s="9">
        <v>0</v>
      </c>
      <c r="G1160" s="23" t="s">
        <v>538</v>
      </c>
      <c r="H1160" s="6" t="s">
        <v>446</v>
      </c>
      <c r="I1160" s="6" t="s">
        <v>538</v>
      </c>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7">
        <v>0</v>
      </c>
      <c r="AG1160" s="7">
        <f t="shared" ref="AG1160:AH1160" si="1267">IF(H1160="US",1,0)</f>
        <v>0</v>
      </c>
      <c r="AH1160" s="7">
        <f t="shared" si="1267"/>
        <v>0</v>
      </c>
      <c r="AI1160" s="7">
        <f t="shared" ref="AI1160:AI1166" si="1268">IF(G1160="US",1,0)</f>
        <v>0</v>
      </c>
      <c r="AJ1160" s="7" t="str">
        <f t="shared" ref="AJ1160:AJ1166" si="1269">IF(AF1160=0,"0",IF(AF1160=0.5,"3","6"))</f>
        <v>0</v>
      </c>
      <c r="AK1160" s="7" t="str">
        <f t="shared" ref="AK1160:AK1166" si="1270">IF(AI1160=1,"6","0")</f>
        <v>0</v>
      </c>
      <c r="AL1160" s="7" t="str">
        <f t="shared" ref="AL1160:AL1166" si="1271">IF(AF1160=0,"1",IF(AF1160=0.5,"3","6"))</f>
        <v>1</v>
      </c>
      <c r="AM1160" s="7" t="str">
        <f t="shared" ref="AM1160:AM1166" si="1272">IF(AH1160=1,"7","0")</f>
        <v>0</v>
      </c>
      <c r="AN1160" s="7" t="str">
        <f t="shared" ref="AN1160:AN1166" si="1273">IF(AI1160=1,"11","0")</f>
        <v>0</v>
      </c>
      <c r="AO1160" s="7" t="str">
        <f t="shared" ref="AO1160:AO1166" si="1274">IF(AG1160=1,"14","0")</f>
        <v>0</v>
      </c>
      <c r="AP1160" s="7">
        <f t="shared" ref="AP1160:AP1166" si="1275">(0.5*F1160)*100</f>
        <v>0</v>
      </c>
      <c r="AQ1160" s="7">
        <f t="shared" ref="AQ1160:AQ1166" si="1276">SUM(AJ1160+AK1160+AL1160+AM1160+AN1160+AO1160+AP1160)</f>
        <v>1</v>
      </c>
      <c r="AR1160" s="10">
        <f>IF(AQ1160&lt;AQ1157,AR1157+1,AR1157)</f>
        <v>0</v>
      </c>
      <c r="AS1160" s="10"/>
      <c r="AT1160" s="152"/>
      <c r="AU1160" t="s">
        <v>1813</v>
      </c>
    </row>
    <row r="1161" spans="1:47" ht="15" customHeight="1">
      <c r="A1161" s="18" t="s">
        <v>116</v>
      </c>
      <c r="B1161" s="18" t="s">
        <v>128</v>
      </c>
      <c r="C1161" s="18" t="s">
        <v>816</v>
      </c>
      <c r="D1161" s="18" t="s">
        <v>2587</v>
      </c>
      <c r="E1161" s="18"/>
      <c r="F1161" s="17">
        <v>0.5</v>
      </c>
      <c r="G1161" s="23" t="s">
        <v>525</v>
      </c>
      <c r="H1161" s="6" t="s">
        <v>525</v>
      </c>
      <c r="I1161" s="6" t="s">
        <v>444</v>
      </c>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7">
        <v>0</v>
      </c>
      <c r="AG1161" s="7">
        <f t="shared" ref="AG1161:AH1161" si="1277">IF(H1161="US",1,0)</f>
        <v>1</v>
      </c>
      <c r="AH1161" s="7">
        <f t="shared" si="1277"/>
        <v>0</v>
      </c>
      <c r="AI1161" s="7">
        <f t="shared" si="1268"/>
        <v>1</v>
      </c>
      <c r="AJ1161" s="7" t="str">
        <f t="shared" si="1269"/>
        <v>0</v>
      </c>
      <c r="AK1161" s="7" t="str">
        <f t="shared" si="1270"/>
        <v>6</v>
      </c>
      <c r="AL1161" s="7" t="str">
        <f t="shared" si="1271"/>
        <v>1</v>
      </c>
      <c r="AM1161" s="7" t="str">
        <f t="shared" si="1272"/>
        <v>0</v>
      </c>
      <c r="AN1161" s="7" t="str">
        <f t="shared" si="1273"/>
        <v>11</v>
      </c>
      <c r="AO1161" s="7" t="str">
        <f t="shared" si="1274"/>
        <v>14</v>
      </c>
      <c r="AP1161" s="7">
        <f t="shared" si="1275"/>
        <v>25</v>
      </c>
      <c r="AQ1161" s="7">
        <f t="shared" si="1276"/>
        <v>57</v>
      </c>
      <c r="AR1161" s="10">
        <f t="shared" ref="AR1161:AR1163" si="1278">IF(AQ1161&lt;AQ1160,AR1160+1,AR1160)</f>
        <v>0</v>
      </c>
      <c r="AS1161" s="10"/>
      <c r="AT1161" s="152"/>
      <c r="AU1161" s="80" t="s">
        <v>1038</v>
      </c>
    </row>
    <row r="1162" spans="1:47" ht="15" customHeight="1">
      <c r="A1162" s="28" t="s">
        <v>116</v>
      </c>
      <c r="B1162" s="28" t="s">
        <v>128</v>
      </c>
      <c r="C1162" s="28" t="s">
        <v>1548</v>
      </c>
      <c r="D1162" s="28"/>
      <c r="E1162" s="28"/>
      <c r="F1162" s="81">
        <v>0</v>
      </c>
      <c r="G1162" s="23" t="s">
        <v>512</v>
      </c>
      <c r="H1162" s="6" t="s">
        <v>446</v>
      </c>
      <c r="I1162" s="6" t="s">
        <v>446</v>
      </c>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7">
        <v>0</v>
      </c>
      <c r="AG1162" s="7">
        <f t="shared" ref="AG1162:AH1162" si="1279">IF(H1162="US",1,0)</f>
        <v>0</v>
      </c>
      <c r="AH1162" s="7">
        <f t="shared" si="1279"/>
        <v>0</v>
      </c>
      <c r="AI1162" s="7">
        <f t="shared" si="1268"/>
        <v>0</v>
      </c>
      <c r="AJ1162" s="7" t="str">
        <f t="shared" si="1269"/>
        <v>0</v>
      </c>
      <c r="AK1162" s="7" t="str">
        <f t="shared" si="1270"/>
        <v>0</v>
      </c>
      <c r="AL1162" s="7" t="str">
        <f t="shared" si="1271"/>
        <v>1</v>
      </c>
      <c r="AM1162" s="7" t="str">
        <f t="shared" si="1272"/>
        <v>0</v>
      </c>
      <c r="AN1162" s="7" t="str">
        <f t="shared" si="1273"/>
        <v>0</v>
      </c>
      <c r="AO1162" s="7" t="str">
        <f t="shared" si="1274"/>
        <v>0</v>
      </c>
      <c r="AP1162" s="7">
        <f t="shared" si="1275"/>
        <v>0</v>
      </c>
      <c r="AQ1162" s="7">
        <f t="shared" si="1276"/>
        <v>1</v>
      </c>
      <c r="AR1162" s="10">
        <f t="shared" si="1278"/>
        <v>1</v>
      </c>
      <c r="AS1162" s="10"/>
      <c r="AT1162" s="152"/>
      <c r="AU1162" s="82" t="s">
        <v>1757</v>
      </c>
    </row>
    <row r="1163" spans="1:47" ht="15" customHeight="1">
      <c r="A1163" s="18" t="s">
        <v>116</v>
      </c>
      <c r="B1163" s="18" t="s">
        <v>128</v>
      </c>
      <c r="C1163" s="18" t="s">
        <v>276</v>
      </c>
      <c r="D1163" s="18" t="s">
        <v>2588</v>
      </c>
      <c r="E1163" s="18"/>
      <c r="F1163" s="17">
        <v>0.1</v>
      </c>
      <c r="G1163" s="23" t="s">
        <v>444</v>
      </c>
      <c r="H1163" s="6" t="s">
        <v>538</v>
      </c>
      <c r="I1163" s="6" t="s">
        <v>538</v>
      </c>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7">
        <v>0</v>
      </c>
      <c r="AG1163" s="7">
        <f t="shared" ref="AG1163:AH1163" si="1280">IF(H1163="US",1,0)</f>
        <v>0</v>
      </c>
      <c r="AH1163" s="7">
        <f t="shared" si="1280"/>
        <v>0</v>
      </c>
      <c r="AI1163" s="7">
        <f t="shared" si="1268"/>
        <v>0</v>
      </c>
      <c r="AJ1163" s="7" t="str">
        <f t="shared" si="1269"/>
        <v>0</v>
      </c>
      <c r="AK1163" s="7" t="str">
        <f t="shared" si="1270"/>
        <v>0</v>
      </c>
      <c r="AL1163" s="7" t="str">
        <f t="shared" si="1271"/>
        <v>1</v>
      </c>
      <c r="AM1163" s="7" t="str">
        <f t="shared" si="1272"/>
        <v>0</v>
      </c>
      <c r="AN1163" s="7" t="str">
        <f t="shared" si="1273"/>
        <v>0</v>
      </c>
      <c r="AO1163" s="7" t="str">
        <f t="shared" si="1274"/>
        <v>0</v>
      </c>
      <c r="AP1163" s="7">
        <f t="shared" si="1275"/>
        <v>5</v>
      </c>
      <c r="AQ1163" s="7">
        <f t="shared" si="1276"/>
        <v>6</v>
      </c>
      <c r="AR1163" s="10">
        <f t="shared" si="1278"/>
        <v>1</v>
      </c>
      <c r="AS1163" s="10"/>
      <c r="AT1163" s="152"/>
      <c r="AU1163" s="80" t="s">
        <v>1038</v>
      </c>
    </row>
    <row r="1164" spans="1:47" ht="15" customHeight="1">
      <c r="A1164" s="28" t="s">
        <v>116</v>
      </c>
      <c r="B1164" s="28" t="s">
        <v>128</v>
      </c>
      <c r="C1164" s="28" t="s">
        <v>2589</v>
      </c>
      <c r="D1164" s="28"/>
      <c r="E1164" s="28"/>
      <c r="F1164" s="81">
        <v>0</v>
      </c>
      <c r="G1164" s="23" t="s">
        <v>538</v>
      </c>
      <c r="H1164" s="6" t="s">
        <v>446</v>
      </c>
      <c r="I1164" s="6" t="s">
        <v>538</v>
      </c>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7">
        <v>0</v>
      </c>
      <c r="AG1164" s="7">
        <f t="shared" ref="AG1164:AH1164" si="1281">IF(H1164="US",1,0)</f>
        <v>0</v>
      </c>
      <c r="AH1164" s="7">
        <f t="shared" si="1281"/>
        <v>0</v>
      </c>
      <c r="AI1164" s="7">
        <f t="shared" si="1268"/>
        <v>0</v>
      </c>
      <c r="AJ1164" s="7" t="str">
        <f t="shared" si="1269"/>
        <v>0</v>
      </c>
      <c r="AK1164" s="7" t="str">
        <f t="shared" si="1270"/>
        <v>0</v>
      </c>
      <c r="AL1164" s="7" t="str">
        <f t="shared" si="1271"/>
        <v>1</v>
      </c>
      <c r="AM1164" s="7" t="str">
        <f t="shared" si="1272"/>
        <v>0</v>
      </c>
      <c r="AN1164" s="7" t="str">
        <f t="shared" si="1273"/>
        <v>0</v>
      </c>
      <c r="AO1164" s="7" t="str">
        <f t="shared" si="1274"/>
        <v>0</v>
      </c>
      <c r="AP1164" s="7">
        <f t="shared" si="1275"/>
        <v>0</v>
      </c>
      <c r="AQ1164" s="7">
        <f t="shared" si="1276"/>
        <v>1</v>
      </c>
      <c r="AR1164" s="10" t="e">
        <f>IF(AQ1164&lt;#REF!,#REF!+1,#REF!)</f>
        <v>#REF!</v>
      </c>
      <c r="AS1164" s="10"/>
      <c r="AT1164" s="152"/>
      <c r="AU1164" s="82" t="s">
        <v>1757</v>
      </c>
    </row>
    <row r="1165" spans="1:47" ht="15" customHeight="1">
      <c r="A1165" s="28" t="s">
        <v>116</v>
      </c>
      <c r="B1165" s="28" t="s">
        <v>128</v>
      </c>
      <c r="C1165" s="28" t="s">
        <v>1555</v>
      </c>
      <c r="D1165" s="28"/>
      <c r="E1165" s="28"/>
      <c r="F1165" s="81">
        <v>0</v>
      </c>
      <c r="G1165" s="23" t="s">
        <v>538</v>
      </c>
      <c r="H1165" s="6" t="s">
        <v>538</v>
      </c>
      <c r="I1165" s="6" t="s">
        <v>538</v>
      </c>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7">
        <v>0</v>
      </c>
      <c r="AG1165" s="7">
        <f t="shared" ref="AG1165:AH1165" si="1282">IF(H1165="US",1,0)</f>
        <v>0</v>
      </c>
      <c r="AH1165" s="7">
        <f t="shared" si="1282"/>
        <v>0</v>
      </c>
      <c r="AI1165" s="7">
        <f t="shared" si="1268"/>
        <v>0</v>
      </c>
      <c r="AJ1165" s="7" t="str">
        <f t="shared" si="1269"/>
        <v>0</v>
      </c>
      <c r="AK1165" s="7" t="str">
        <f t="shared" si="1270"/>
        <v>0</v>
      </c>
      <c r="AL1165" s="7" t="str">
        <f t="shared" si="1271"/>
        <v>1</v>
      </c>
      <c r="AM1165" s="7" t="str">
        <f t="shared" si="1272"/>
        <v>0</v>
      </c>
      <c r="AN1165" s="7" t="str">
        <f t="shared" si="1273"/>
        <v>0</v>
      </c>
      <c r="AO1165" s="7" t="str">
        <f t="shared" si="1274"/>
        <v>0</v>
      </c>
      <c r="AP1165" s="7">
        <f t="shared" si="1275"/>
        <v>0</v>
      </c>
      <c r="AQ1165" s="7">
        <f t="shared" si="1276"/>
        <v>1</v>
      </c>
      <c r="AR1165" s="10" t="e">
        <f t="shared" ref="AR1165:AR1166" si="1283">IF(AQ1165&lt;AQ1164,AR1164+1,AR1164)</f>
        <v>#REF!</v>
      </c>
      <c r="AS1165" s="10"/>
      <c r="AT1165" s="152"/>
      <c r="AU1165" s="82" t="s">
        <v>1757</v>
      </c>
    </row>
    <row r="1166" spans="1:47" ht="15" customHeight="1">
      <c r="A1166" s="18" t="s">
        <v>116</v>
      </c>
      <c r="B1166" s="18" t="s">
        <v>128</v>
      </c>
      <c r="C1166" s="18" t="s">
        <v>295</v>
      </c>
      <c r="D1166" s="18" t="s">
        <v>2590</v>
      </c>
      <c r="E1166" s="18"/>
      <c r="F1166" s="17">
        <v>0.05</v>
      </c>
      <c r="G1166" s="23" t="s">
        <v>538</v>
      </c>
      <c r="H1166" s="6" t="s">
        <v>538</v>
      </c>
      <c r="I1166" s="6" t="s">
        <v>538</v>
      </c>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7">
        <v>0</v>
      </c>
      <c r="AG1166" s="7">
        <f t="shared" ref="AG1166:AH1166" si="1284">IF(H1166="US",1,0)</f>
        <v>0</v>
      </c>
      <c r="AH1166" s="7">
        <f t="shared" si="1284"/>
        <v>0</v>
      </c>
      <c r="AI1166" s="7">
        <f t="shared" si="1268"/>
        <v>0</v>
      </c>
      <c r="AJ1166" s="7" t="str">
        <f t="shared" si="1269"/>
        <v>0</v>
      </c>
      <c r="AK1166" s="7" t="str">
        <f t="shared" si="1270"/>
        <v>0</v>
      </c>
      <c r="AL1166" s="7" t="str">
        <f t="shared" si="1271"/>
        <v>1</v>
      </c>
      <c r="AM1166" s="7" t="str">
        <f t="shared" si="1272"/>
        <v>0</v>
      </c>
      <c r="AN1166" s="7" t="str">
        <f t="shared" si="1273"/>
        <v>0</v>
      </c>
      <c r="AO1166" s="7" t="str">
        <f t="shared" si="1274"/>
        <v>0</v>
      </c>
      <c r="AP1166" s="7">
        <f t="shared" si="1275"/>
        <v>2.5</v>
      </c>
      <c r="AQ1166" s="7">
        <f t="shared" si="1276"/>
        <v>3.5</v>
      </c>
      <c r="AR1166" s="10" t="e">
        <f t="shared" si="1283"/>
        <v>#REF!</v>
      </c>
      <c r="AS1166" s="10"/>
      <c r="AT1166" s="152"/>
      <c r="AU1166" s="80" t="s">
        <v>1038</v>
      </c>
    </row>
    <row r="1167" spans="1:47" ht="15" customHeight="1">
      <c r="A1167" s="18" t="s">
        <v>116</v>
      </c>
      <c r="B1167" s="18" t="s">
        <v>117</v>
      </c>
      <c r="C1167" s="18" t="s">
        <v>392</v>
      </c>
      <c r="D1167" s="18"/>
      <c r="E1167" s="18"/>
      <c r="F1167" s="17"/>
      <c r="G1167" s="23"/>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7"/>
      <c r="AG1167" s="7"/>
      <c r="AH1167" s="7"/>
      <c r="AI1167" s="7"/>
      <c r="AJ1167" s="7"/>
      <c r="AK1167" s="7"/>
      <c r="AL1167" s="8"/>
      <c r="AM1167" s="8"/>
      <c r="AN1167" s="7"/>
      <c r="AO1167" s="7"/>
      <c r="AP1167" s="7"/>
      <c r="AQ1167" s="7"/>
      <c r="AR1167" s="7"/>
      <c r="AS1167" s="7"/>
      <c r="AT1167" s="152"/>
      <c r="AU1167" s="80" t="s">
        <v>1038</v>
      </c>
    </row>
    <row r="1168" spans="1:47" ht="15" customHeight="1">
      <c r="A1168" s="6" t="s">
        <v>116</v>
      </c>
      <c r="B1168" s="6" t="s">
        <v>117</v>
      </c>
      <c r="C1168" s="6" t="s">
        <v>825</v>
      </c>
      <c r="D1168" s="6" t="s">
        <v>392</v>
      </c>
      <c r="E1168" s="6"/>
      <c r="F1168" s="9">
        <v>0</v>
      </c>
      <c r="G1168" s="23" t="s">
        <v>538</v>
      </c>
      <c r="H1168" s="6" t="s">
        <v>538</v>
      </c>
      <c r="I1168" s="6" t="s">
        <v>538</v>
      </c>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7">
        <v>0</v>
      </c>
      <c r="AG1168" s="7">
        <f t="shared" ref="AG1168:AH1168" si="1285">IF(H1168="US",1,0)</f>
        <v>0</v>
      </c>
      <c r="AH1168" s="7">
        <f t="shared" si="1285"/>
        <v>0</v>
      </c>
      <c r="AI1168" s="7">
        <f>IF(G1168="US",1,0)</f>
        <v>0</v>
      </c>
      <c r="AJ1168" s="7" t="str">
        <f>IF(AF1168=0,"0",IF(AF1168=0.5,"3","6"))</f>
        <v>0</v>
      </c>
      <c r="AK1168" s="7" t="str">
        <f>IF(AI1168=1,"6","0")</f>
        <v>0</v>
      </c>
      <c r="AL1168" s="7" t="str">
        <f>IF(AF1168=0,"1",IF(AF1168=0.5,"3","6"))</f>
        <v>1</v>
      </c>
      <c r="AM1168" s="7" t="str">
        <f>IF(AH1168=1,"7","0")</f>
        <v>0</v>
      </c>
      <c r="AN1168" s="7" t="str">
        <f>IF(AI1168=1,"11","0")</f>
        <v>0</v>
      </c>
      <c r="AO1168" s="7" t="str">
        <f>IF(AG1168=1,"14","0")</f>
        <v>0</v>
      </c>
      <c r="AP1168" s="7">
        <f>(0.5*F1168)*100</f>
        <v>0</v>
      </c>
      <c r="AQ1168" s="7">
        <f>SUM(AJ1168+AK1168+AL1168+AM1168+AN1168+AO1168+AP1168)</f>
        <v>1</v>
      </c>
      <c r="AR1168" s="10">
        <f>IF(AQ1168&lt;AQ1167,AR1167+1,AR1167)</f>
        <v>0</v>
      </c>
      <c r="AS1168" s="10"/>
      <c r="AT1168" s="152"/>
      <c r="AU1168" t="s">
        <v>1813</v>
      </c>
    </row>
    <row r="1169" spans="1:47" ht="15" customHeight="1">
      <c r="A1169" s="18" t="s">
        <v>116</v>
      </c>
      <c r="B1169" s="18" t="s">
        <v>117</v>
      </c>
      <c r="C1169" s="18" t="s">
        <v>825</v>
      </c>
      <c r="D1169" s="18" t="s">
        <v>1953</v>
      </c>
      <c r="E1169" s="18"/>
      <c r="F1169" s="17"/>
      <c r="G1169" s="23"/>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7"/>
      <c r="AG1169" s="7"/>
      <c r="AH1169" s="7"/>
      <c r="AI1169" s="7"/>
      <c r="AJ1169" s="7"/>
      <c r="AK1169" s="7"/>
      <c r="AL1169" s="7"/>
      <c r="AM1169" s="7"/>
      <c r="AN1169" s="7"/>
      <c r="AO1169" s="7"/>
      <c r="AP1169" s="7"/>
      <c r="AQ1169" s="7"/>
      <c r="AR1169" s="10"/>
      <c r="AS1169" s="10"/>
      <c r="AT1169" s="152"/>
      <c r="AU1169" s="80" t="s">
        <v>1038</v>
      </c>
    </row>
    <row r="1170" spans="1:47" ht="15" customHeight="1">
      <c r="A1170" s="18" t="s">
        <v>116</v>
      </c>
      <c r="B1170" s="18" t="s">
        <v>117</v>
      </c>
      <c r="C1170" s="18" t="s">
        <v>825</v>
      </c>
      <c r="D1170" s="18" t="s">
        <v>2272</v>
      </c>
      <c r="E1170" s="18"/>
      <c r="F1170" s="17"/>
      <c r="G1170" s="23"/>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7"/>
      <c r="AG1170" s="7"/>
      <c r="AH1170" s="7"/>
      <c r="AI1170" s="7"/>
      <c r="AJ1170" s="7"/>
      <c r="AK1170" s="7"/>
      <c r="AL1170" s="7"/>
      <c r="AM1170" s="7"/>
      <c r="AN1170" s="7"/>
      <c r="AO1170" s="7"/>
      <c r="AP1170" s="7"/>
      <c r="AQ1170" s="7"/>
      <c r="AR1170" s="10"/>
      <c r="AS1170" s="10"/>
      <c r="AT1170" s="152"/>
      <c r="AU1170" s="80" t="s">
        <v>1038</v>
      </c>
    </row>
    <row r="1171" spans="1:47" ht="15" customHeight="1">
      <c r="A1171" s="18" t="s">
        <v>116</v>
      </c>
      <c r="B1171" s="18" t="s">
        <v>117</v>
      </c>
      <c r="C1171" s="18" t="s">
        <v>825</v>
      </c>
      <c r="D1171" s="18" t="s">
        <v>2591</v>
      </c>
      <c r="E1171" s="18"/>
      <c r="F1171" s="17"/>
      <c r="G1171" s="23"/>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7"/>
      <c r="AG1171" s="7"/>
      <c r="AH1171" s="7"/>
      <c r="AI1171" s="7"/>
      <c r="AJ1171" s="7"/>
      <c r="AK1171" s="7"/>
      <c r="AL1171" s="7"/>
      <c r="AM1171" s="7"/>
      <c r="AN1171" s="7"/>
      <c r="AO1171" s="7"/>
      <c r="AP1171" s="7"/>
      <c r="AQ1171" s="7"/>
      <c r="AR1171" s="10"/>
      <c r="AS1171" s="10"/>
      <c r="AT1171" s="152"/>
      <c r="AU1171" s="80" t="s">
        <v>1038</v>
      </c>
    </row>
    <row r="1172" spans="1:47" ht="15" customHeight="1">
      <c r="A1172" s="18" t="s">
        <v>116</v>
      </c>
      <c r="B1172" s="18" t="s">
        <v>117</v>
      </c>
      <c r="C1172" s="18" t="s">
        <v>825</v>
      </c>
      <c r="D1172" s="18" t="s">
        <v>2592</v>
      </c>
      <c r="E1172" s="18"/>
      <c r="F1172" s="17"/>
      <c r="G1172" s="23"/>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7"/>
      <c r="AG1172" s="7"/>
      <c r="AH1172" s="7"/>
      <c r="AI1172" s="7"/>
      <c r="AJ1172" s="7"/>
      <c r="AK1172" s="7"/>
      <c r="AL1172" s="7"/>
      <c r="AM1172" s="7"/>
      <c r="AN1172" s="7"/>
      <c r="AO1172" s="7"/>
      <c r="AP1172" s="7"/>
      <c r="AQ1172" s="7"/>
      <c r="AR1172" s="10"/>
      <c r="AS1172" s="10"/>
      <c r="AT1172" s="152"/>
      <c r="AU1172" s="80" t="s">
        <v>1038</v>
      </c>
    </row>
    <row r="1173" spans="1:47" ht="15" customHeight="1">
      <c r="A1173" s="28" t="s">
        <v>116</v>
      </c>
      <c r="B1173" s="28" t="s">
        <v>117</v>
      </c>
      <c r="C1173" s="28" t="s">
        <v>1556</v>
      </c>
      <c r="D1173" s="28"/>
      <c r="E1173" s="28"/>
      <c r="F1173" s="81">
        <v>0.05</v>
      </c>
      <c r="G1173" s="23" t="s">
        <v>538</v>
      </c>
      <c r="H1173" s="6" t="s">
        <v>538</v>
      </c>
      <c r="I1173" s="6" t="s">
        <v>538</v>
      </c>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7">
        <v>0</v>
      </c>
      <c r="AG1173" s="7">
        <f t="shared" ref="AG1173:AH1173" si="1286">IF(H1173="US",1,0)</f>
        <v>0</v>
      </c>
      <c r="AH1173" s="7">
        <f t="shared" si="1286"/>
        <v>0</v>
      </c>
      <c r="AI1173" s="7">
        <f>IF(G1173="US",1,0)</f>
        <v>0</v>
      </c>
      <c r="AJ1173" s="7" t="str">
        <f>IF(AF1173=0,"0",IF(AF1173=0.5,"3","6"))</f>
        <v>0</v>
      </c>
      <c r="AK1173" s="7" t="str">
        <f>IF(AI1173=1,"6","0")</f>
        <v>0</v>
      </c>
      <c r="AL1173" s="7" t="str">
        <f>IF(AF1173=0,"1",IF(AF1173=0.5,"3","6"))</f>
        <v>1</v>
      </c>
      <c r="AM1173" s="7" t="str">
        <f>IF(AH1173=1,"7","0")</f>
        <v>0</v>
      </c>
      <c r="AN1173" s="7" t="str">
        <f>IF(AI1173=1,"11","0")</f>
        <v>0</v>
      </c>
      <c r="AO1173" s="7" t="str">
        <f>IF(AG1173=1,"14","0")</f>
        <v>0</v>
      </c>
      <c r="AP1173" s="7">
        <f>(0.5*F1173)*100</f>
        <v>2.5</v>
      </c>
      <c r="AQ1173" s="7">
        <f>SUM(AJ1173+AK1173+AL1173+AM1173+AN1173+AO1173+AP1173)</f>
        <v>3.5</v>
      </c>
      <c r="AR1173" s="10">
        <f>IF(AQ1173&lt;AQ1168,AR1168+1,AR1168)</f>
        <v>0</v>
      </c>
      <c r="AS1173" s="10"/>
      <c r="AT1173" s="152"/>
      <c r="AU1173" s="82" t="s">
        <v>1757</v>
      </c>
    </row>
    <row r="1174" spans="1:47" ht="15" customHeight="1">
      <c r="A1174" s="18" t="s">
        <v>116</v>
      </c>
      <c r="B1174" s="18" t="s">
        <v>117</v>
      </c>
      <c r="C1174" s="18" t="s">
        <v>2593</v>
      </c>
      <c r="D1174" s="18" t="s">
        <v>2594</v>
      </c>
      <c r="E1174" s="18"/>
      <c r="F1174" s="17"/>
      <c r="G1174" s="23"/>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7"/>
      <c r="AG1174" s="7"/>
      <c r="AH1174" s="7"/>
      <c r="AI1174" s="7"/>
      <c r="AJ1174" s="7"/>
      <c r="AK1174" s="7"/>
      <c r="AL1174" s="8"/>
      <c r="AM1174" s="8"/>
      <c r="AN1174" s="7"/>
      <c r="AO1174" s="7"/>
      <c r="AP1174" s="7"/>
      <c r="AQ1174" s="7"/>
      <c r="AR1174" s="7"/>
      <c r="AS1174" s="7"/>
      <c r="AT1174" s="152"/>
      <c r="AU1174" s="80" t="s">
        <v>1038</v>
      </c>
    </row>
    <row r="1175" spans="1:47" ht="15" customHeight="1">
      <c r="A1175" s="18" t="s">
        <v>116</v>
      </c>
      <c r="B1175" s="18" t="s">
        <v>117</v>
      </c>
      <c r="C1175" s="18" t="s">
        <v>2593</v>
      </c>
      <c r="D1175" s="18" t="s">
        <v>2595</v>
      </c>
      <c r="E1175" s="18"/>
      <c r="F1175" s="17"/>
      <c r="G1175" s="23"/>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7"/>
      <c r="AG1175" s="7"/>
      <c r="AH1175" s="7"/>
      <c r="AI1175" s="7"/>
      <c r="AJ1175" s="7"/>
      <c r="AK1175" s="7"/>
      <c r="AL1175" s="8"/>
      <c r="AM1175" s="8"/>
      <c r="AN1175" s="7"/>
      <c r="AO1175" s="7"/>
      <c r="AP1175" s="7"/>
      <c r="AQ1175" s="7"/>
      <c r="AR1175" s="7"/>
      <c r="AS1175" s="7"/>
      <c r="AT1175" s="152"/>
      <c r="AU1175" s="80" t="s">
        <v>1038</v>
      </c>
    </row>
    <row r="1176" spans="1:47" ht="15" customHeight="1">
      <c r="A1176" s="18" t="s">
        <v>116</v>
      </c>
      <c r="B1176" s="18" t="s">
        <v>117</v>
      </c>
      <c r="C1176" s="18" t="s">
        <v>2593</v>
      </c>
      <c r="D1176" s="18" t="s">
        <v>2596</v>
      </c>
      <c r="E1176" s="18"/>
      <c r="F1176" s="17"/>
      <c r="G1176" s="23"/>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7"/>
      <c r="AG1176" s="7"/>
      <c r="AH1176" s="7"/>
      <c r="AI1176" s="7"/>
      <c r="AJ1176" s="7"/>
      <c r="AK1176" s="7"/>
      <c r="AL1176" s="8"/>
      <c r="AM1176" s="8"/>
      <c r="AN1176" s="7"/>
      <c r="AO1176" s="7"/>
      <c r="AP1176" s="7"/>
      <c r="AQ1176" s="7"/>
      <c r="AR1176" s="7"/>
      <c r="AS1176" s="7"/>
      <c r="AT1176" s="152"/>
      <c r="AU1176" s="80" t="s">
        <v>1038</v>
      </c>
    </row>
    <row r="1177" spans="1:47" ht="15" customHeight="1">
      <c r="A1177" s="18" t="s">
        <v>116</v>
      </c>
      <c r="B1177" s="18" t="s">
        <v>117</v>
      </c>
      <c r="C1177" s="18" t="s">
        <v>2593</v>
      </c>
      <c r="D1177" s="18" t="s">
        <v>2597</v>
      </c>
      <c r="E1177" s="18"/>
      <c r="F1177" s="17"/>
      <c r="G1177" s="23"/>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7"/>
      <c r="AG1177" s="7"/>
      <c r="AH1177" s="7"/>
      <c r="AI1177" s="7"/>
      <c r="AJ1177" s="7"/>
      <c r="AK1177" s="7"/>
      <c r="AL1177" s="8"/>
      <c r="AM1177" s="8"/>
      <c r="AN1177" s="7"/>
      <c r="AO1177" s="7"/>
      <c r="AP1177" s="7"/>
      <c r="AQ1177" s="7"/>
      <c r="AR1177" s="7"/>
      <c r="AS1177" s="7"/>
      <c r="AT1177" s="152"/>
      <c r="AU1177" s="80" t="s">
        <v>1038</v>
      </c>
    </row>
    <row r="1178" spans="1:47" ht="15" customHeight="1">
      <c r="A1178" s="18" t="s">
        <v>116</v>
      </c>
      <c r="B1178" s="18" t="s">
        <v>117</v>
      </c>
      <c r="C1178" s="18" t="s">
        <v>2593</v>
      </c>
      <c r="D1178" s="18" t="s">
        <v>2598</v>
      </c>
      <c r="E1178" s="18"/>
      <c r="F1178" s="17"/>
      <c r="G1178" s="23"/>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7"/>
      <c r="AG1178" s="7"/>
      <c r="AH1178" s="7"/>
      <c r="AI1178" s="7"/>
      <c r="AJ1178" s="7"/>
      <c r="AK1178" s="7"/>
      <c r="AL1178" s="8"/>
      <c r="AM1178" s="8"/>
      <c r="AN1178" s="7"/>
      <c r="AO1178" s="7"/>
      <c r="AP1178" s="7"/>
      <c r="AQ1178" s="7"/>
      <c r="AR1178" s="7"/>
      <c r="AS1178" s="7"/>
      <c r="AT1178" s="152"/>
      <c r="AU1178" s="80" t="s">
        <v>1038</v>
      </c>
    </row>
    <row r="1179" spans="1:47" ht="15" customHeight="1">
      <c r="A1179" s="18" t="s">
        <v>116</v>
      </c>
      <c r="B1179" s="18" t="s">
        <v>117</v>
      </c>
      <c r="C1179" s="18" t="s">
        <v>2593</v>
      </c>
      <c r="D1179" s="18" t="s">
        <v>2599</v>
      </c>
      <c r="E1179" s="18"/>
      <c r="F1179" s="17"/>
      <c r="G1179" s="23"/>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7"/>
      <c r="AG1179" s="7"/>
      <c r="AH1179" s="7"/>
      <c r="AI1179" s="7"/>
      <c r="AJ1179" s="7"/>
      <c r="AK1179" s="7"/>
      <c r="AL1179" s="8"/>
      <c r="AM1179" s="8"/>
      <c r="AN1179" s="7"/>
      <c r="AO1179" s="7"/>
      <c r="AP1179" s="7"/>
      <c r="AQ1179" s="7"/>
      <c r="AR1179" s="7"/>
      <c r="AS1179" s="7"/>
      <c r="AT1179" s="152"/>
      <c r="AU1179" s="80" t="s">
        <v>1038</v>
      </c>
    </row>
    <row r="1180" spans="1:47" ht="15" customHeight="1">
      <c r="A1180" s="6" t="s">
        <v>116</v>
      </c>
      <c r="B1180" s="6" t="s">
        <v>117</v>
      </c>
      <c r="C1180" s="6" t="s">
        <v>818</v>
      </c>
      <c r="D1180" s="6"/>
      <c r="E1180" s="6"/>
      <c r="F1180" s="9">
        <v>0.55000000000000004</v>
      </c>
      <c r="G1180" s="23" t="s">
        <v>525</v>
      </c>
      <c r="H1180" s="6" t="s">
        <v>444</v>
      </c>
      <c r="I1180" s="6" t="s">
        <v>444</v>
      </c>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7">
        <v>0</v>
      </c>
      <c r="AG1180" s="7">
        <f t="shared" ref="AG1180:AH1180" si="1287">IF(H1180="US",1,0)</f>
        <v>0</v>
      </c>
      <c r="AH1180" s="7">
        <f t="shared" si="1287"/>
        <v>0</v>
      </c>
      <c r="AI1180" s="7">
        <f t="shared" ref="AI1180:AI1182" si="1288">IF(G1180="US",1,0)</f>
        <v>1</v>
      </c>
      <c r="AJ1180" s="7" t="str">
        <f t="shared" ref="AJ1180:AJ1182" si="1289">IF(AF1180=0,"0",IF(AF1180=0.5,"3","6"))</f>
        <v>0</v>
      </c>
      <c r="AK1180" s="7" t="str">
        <f t="shared" ref="AK1180:AK1182" si="1290">IF(AI1180=1,"6","0")</f>
        <v>6</v>
      </c>
      <c r="AL1180" s="7" t="str">
        <f t="shared" ref="AL1180:AL1182" si="1291">IF(AF1180=0,"1",IF(AF1180=0.5,"3","6"))</f>
        <v>1</v>
      </c>
      <c r="AM1180" s="7" t="str">
        <f t="shared" ref="AM1180:AM1182" si="1292">IF(AH1180=1,"7","0")</f>
        <v>0</v>
      </c>
      <c r="AN1180" s="7" t="str">
        <f t="shared" ref="AN1180:AN1182" si="1293">IF(AI1180=1,"11","0")</f>
        <v>11</v>
      </c>
      <c r="AO1180" s="7" t="str">
        <f t="shared" ref="AO1180:AO1182" si="1294">IF(AG1180=1,"14","0")</f>
        <v>0</v>
      </c>
      <c r="AP1180" s="7">
        <f t="shared" ref="AP1180:AP1182" si="1295">(0.5*F1180)*100</f>
        <v>27.500000000000004</v>
      </c>
      <c r="AQ1180" s="7">
        <f t="shared" ref="AQ1180:AQ1182" si="1296">SUM(AJ1180+AK1180+AL1180+AM1180+AN1180+AO1180+AP1180)</f>
        <v>45.5</v>
      </c>
      <c r="AR1180" s="10">
        <f>IF(AQ1180&lt;AQ1174,AR1174+1,AR1174)</f>
        <v>0</v>
      </c>
      <c r="AS1180" s="10"/>
      <c r="AT1180" s="152"/>
      <c r="AU1180" t="s">
        <v>1812</v>
      </c>
    </row>
    <row r="1181" spans="1:47" ht="15" customHeight="1">
      <c r="A1181" s="6" t="s">
        <v>116</v>
      </c>
      <c r="B1181" s="6" t="s">
        <v>117</v>
      </c>
      <c r="C1181" s="6" t="s">
        <v>820</v>
      </c>
      <c r="D1181" s="6"/>
      <c r="E1181" s="6"/>
      <c r="F1181" s="9">
        <v>0.55000000000000004</v>
      </c>
      <c r="G1181" s="23" t="s">
        <v>525</v>
      </c>
      <c r="H1181" s="6" t="s">
        <v>538</v>
      </c>
      <c r="I1181" s="6" t="s">
        <v>444</v>
      </c>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7">
        <v>0</v>
      </c>
      <c r="AG1181" s="7">
        <f t="shared" ref="AG1181:AH1181" si="1297">IF(H1181="US",1,0)</f>
        <v>0</v>
      </c>
      <c r="AH1181" s="7">
        <f t="shared" si="1297"/>
        <v>0</v>
      </c>
      <c r="AI1181" s="7">
        <f t="shared" si="1288"/>
        <v>1</v>
      </c>
      <c r="AJ1181" s="7" t="str">
        <f t="shared" si="1289"/>
        <v>0</v>
      </c>
      <c r="AK1181" s="7" t="str">
        <f t="shared" si="1290"/>
        <v>6</v>
      </c>
      <c r="AL1181" s="7" t="str">
        <f t="shared" si="1291"/>
        <v>1</v>
      </c>
      <c r="AM1181" s="7" t="str">
        <f t="shared" si="1292"/>
        <v>0</v>
      </c>
      <c r="AN1181" s="7" t="str">
        <f t="shared" si="1293"/>
        <v>11</v>
      </c>
      <c r="AO1181" s="7" t="str">
        <f t="shared" si="1294"/>
        <v>0</v>
      </c>
      <c r="AP1181" s="7">
        <f t="shared" si="1295"/>
        <v>27.500000000000004</v>
      </c>
      <c r="AQ1181" s="7">
        <f t="shared" si="1296"/>
        <v>45.5</v>
      </c>
      <c r="AR1181" s="10">
        <f t="shared" ref="AR1181:AR1182" si="1298">IF(AQ1181&lt;AQ1180,AR1180+1,AR1180)</f>
        <v>0</v>
      </c>
      <c r="AS1181" s="10"/>
      <c r="AT1181" s="152"/>
      <c r="AU1181" t="s">
        <v>1812</v>
      </c>
    </row>
    <row r="1182" spans="1:47" ht="15" customHeight="1">
      <c r="A1182" s="6" t="s">
        <v>116</v>
      </c>
      <c r="B1182" s="6" t="s">
        <v>117</v>
      </c>
      <c r="C1182" s="6" t="s">
        <v>294</v>
      </c>
      <c r="D1182" s="6" t="s">
        <v>2600</v>
      </c>
      <c r="E1182" s="6"/>
      <c r="F1182" s="9">
        <v>0.05</v>
      </c>
      <c r="G1182" s="23" t="s">
        <v>538</v>
      </c>
      <c r="H1182" s="6" t="s">
        <v>538</v>
      </c>
      <c r="I1182" s="6" t="s">
        <v>538</v>
      </c>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7">
        <v>0</v>
      </c>
      <c r="AG1182" s="7">
        <f t="shared" ref="AG1182:AH1182" si="1299">IF(H1182="US",1,0)</f>
        <v>0</v>
      </c>
      <c r="AH1182" s="7">
        <f t="shared" si="1299"/>
        <v>0</v>
      </c>
      <c r="AI1182" s="7">
        <f t="shared" si="1288"/>
        <v>0</v>
      </c>
      <c r="AJ1182" s="7" t="str">
        <f t="shared" si="1289"/>
        <v>0</v>
      </c>
      <c r="AK1182" s="7" t="str">
        <f t="shared" si="1290"/>
        <v>0</v>
      </c>
      <c r="AL1182" s="7" t="str">
        <f t="shared" si="1291"/>
        <v>1</v>
      </c>
      <c r="AM1182" s="7" t="str">
        <f t="shared" si="1292"/>
        <v>0</v>
      </c>
      <c r="AN1182" s="7" t="str">
        <f t="shared" si="1293"/>
        <v>0</v>
      </c>
      <c r="AO1182" s="7" t="str">
        <f t="shared" si="1294"/>
        <v>0</v>
      </c>
      <c r="AP1182" s="7">
        <f t="shared" si="1295"/>
        <v>2.5</v>
      </c>
      <c r="AQ1182" s="7">
        <f t="shared" si="1296"/>
        <v>3.5</v>
      </c>
      <c r="AR1182" s="10">
        <f t="shared" si="1298"/>
        <v>1</v>
      </c>
      <c r="AS1182" s="10"/>
      <c r="AT1182" s="152"/>
      <c r="AU1182" t="s">
        <v>1813</v>
      </c>
    </row>
    <row r="1183" spans="1:47" ht="15" customHeight="1">
      <c r="A1183" s="18" t="s">
        <v>116</v>
      </c>
      <c r="B1183" s="18" t="s">
        <v>117</v>
      </c>
      <c r="C1183" s="18" t="s">
        <v>294</v>
      </c>
      <c r="D1183" s="18" t="s">
        <v>2601</v>
      </c>
      <c r="E1183" s="18"/>
      <c r="F1183" s="17"/>
      <c r="G1183" s="23"/>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7"/>
      <c r="AG1183" s="7"/>
      <c r="AH1183" s="7"/>
      <c r="AI1183" s="7"/>
      <c r="AJ1183" s="7"/>
      <c r="AK1183" s="7"/>
      <c r="AL1183" s="7"/>
      <c r="AM1183" s="7"/>
      <c r="AN1183" s="7"/>
      <c r="AO1183" s="7"/>
      <c r="AP1183" s="7"/>
      <c r="AQ1183" s="7"/>
      <c r="AR1183" s="10"/>
      <c r="AS1183" s="10"/>
      <c r="AT1183" s="152"/>
      <c r="AU1183" s="80" t="s">
        <v>1038</v>
      </c>
    </row>
    <row r="1184" spans="1:47" ht="15" customHeight="1">
      <c r="A1184" s="18" t="s">
        <v>116</v>
      </c>
      <c r="B1184" s="18" t="s">
        <v>117</v>
      </c>
      <c r="C1184" s="18" t="s">
        <v>294</v>
      </c>
      <c r="D1184" s="18" t="s">
        <v>2602</v>
      </c>
      <c r="E1184" s="18"/>
      <c r="F1184" s="17"/>
      <c r="G1184" s="23"/>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7"/>
      <c r="AG1184" s="7"/>
      <c r="AH1184" s="7"/>
      <c r="AI1184" s="7"/>
      <c r="AJ1184" s="7"/>
      <c r="AK1184" s="7"/>
      <c r="AL1184" s="7"/>
      <c r="AM1184" s="7"/>
      <c r="AN1184" s="7"/>
      <c r="AO1184" s="7"/>
      <c r="AP1184" s="7"/>
      <c r="AQ1184" s="7"/>
      <c r="AR1184" s="10"/>
      <c r="AS1184" s="10"/>
      <c r="AT1184" s="152"/>
      <c r="AU1184" s="80" t="s">
        <v>1038</v>
      </c>
    </row>
    <row r="1185" spans="1:47" ht="15" customHeight="1">
      <c r="A1185" s="18" t="s">
        <v>116</v>
      </c>
      <c r="B1185" s="18" t="s">
        <v>117</v>
      </c>
      <c r="C1185" s="18" t="s">
        <v>294</v>
      </c>
      <c r="D1185" s="18" t="s">
        <v>2603</v>
      </c>
      <c r="E1185" s="18"/>
      <c r="F1185" s="17"/>
      <c r="G1185" s="23"/>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7"/>
      <c r="AG1185" s="7"/>
      <c r="AH1185" s="7"/>
      <c r="AI1185" s="7"/>
      <c r="AJ1185" s="7"/>
      <c r="AK1185" s="7"/>
      <c r="AL1185" s="7"/>
      <c r="AM1185" s="7"/>
      <c r="AN1185" s="7"/>
      <c r="AO1185" s="7"/>
      <c r="AP1185" s="7"/>
      <c r="AQ1185" s="7"/>
      <c r="AR1185" s="10"/>
      <c r="AS1185" s="10"/>
      <c r="AT1185" s="152"/>
      <c r="AU1185" s="80" t="s">
        <v>1038</v>
      </c>
    </row>
    <row r="1186" spans="1:47" ht="15" customHeight="1">
      <c r="A1186" s="28" t="s">
        <v>116</v>
      </c>
      <c r="B1186" s="28" t="s">
        <v>117</v>
      </c>
      <c r="C1186" s="28" t="s">
        <v>1557</v>
      </c>
      <c r="D1186" s="28"/>
      <c r="E1186" s="28"/>
      <c r="F1186" s="81">
        <v>0.5</v>
      </c>
      <c r="G1186" s="23" t="s">
        <v>525</v>
      </c>
      <c r="H1186" s="6" t="s">
        <v>538</v>
      </c>
      <c r="I1186" s="6" t="s">
        <v>538</v>
      </c>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7">
        <v>0</v>
      </c>
      <c r="AG1186" s="7">
        <f t="shared" ref="AG1186:AH1186" si="1300">IF(H1186="US",1,0)</f>
        <v>0</v>
      </c>
      <c r="AH1186" s="7">
        <f t="shared" si="1300"/>
        <v>0</v>
      </c>
      <c r="AI1186" s="7">
        <f t="shared" ref="AI1186:AI1188" si="1301">IF(G1186="US",1,0)</f>
        <v>1</v>
      </c>
      <c r="AJ1186" s="7" t="str">
        <f t="shared" ref="AJ1186:AJ1188" si="1302">IF(AF1186=0,"0",IF(AF1186=0.5,"3","6"))</f>
        <v>0</v>
      </c>
      <c r="AK1186" s="7" t="str">
        <f t="shared" ref="AK1186:AK1188" si="1303">IF(AI1186=1,"6","0")</f>
        <v>6</v>
      </c>
      <c r="AL1186" s="7" t="str">
        <f t="shared" ref="AL1186:AL1188" si="1304">IF(AF1186=0,"1",IF(AF1186=0.5,"3","6"))</f>
        <v>1</v>
      </c>
      <c r="AM1186" s="7" t="str">
        <f t="shared" ref="AM1186:AM1188" si="1305">IF(AH1186=1,"7","0")</f>
        <v>0</v>
      </c>
      <c r="AN1186" s="7" t="str">
        <f t="shared" ref="AN1186:AN1188" si="1306">IF(AI1186=1,"11","0")</f>
        <v>11</v>
      </c>
      <c r="AO1186" s="7" t="str">
        <f t="shared" ref="AO1186:AO1188" si="1307">IF(AG1186=1,"14","0")</f>
        <v>0</v>
      </c>
      <c r="AP1186" s="7">
        <f t="shared" ref="AP1186:AP1188" si="1308">(0.5*F1186)*100</f>
        <v>25</v>
      </c>
      <c r="AQ1186" s="7">
        <f t="shared" ref="AQ1186:AQ1188" si="1309">SUM(AJ1186+AK1186+AL1186+AM1186+AN1186+AO1186+AP1186)</f>
        <v>43</v>
      </c>
      <c r="AR1186" s="10">
        <f>IF(AQ1186&lt;AQ1182,AR1182+1,AR1182)</f>
        <v>1</v>
      </c>
      <c r="AS1186" s="10"/>
      <c r="AT1186" s="152"/>
      <c r="AU1186" s="82" t="s">
        <v>1757</v>
      </c>
    </row>
    <row r="1187" spans="1:47" ht="15" customHeight="1">
      <c r="A1187" s="28" t="s">
        <v>116</v>
      </c>
      <c r="B1187" s="28" t="s">
        <v>117</v>
      </c>
      <c r="C1187" s="28" t="s">
        <v>1558</v>
      </c>
      <c r="D1187" s="28"/>
      <c r="E1187" s="28"/>
      <c r="F1187" s="81">
        <v>0.5</v>
      </c>
      <c r="G1187" s="23" t="s">
        <v>525</v>
      </c>
      <c r="H1187" s="6" t="s">
        <v>525</v>
      </c>
      <c r="I1187" s="6" t="s">
        <v>538</v>
      </c>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7">
        <v>0</v>
      </c>
      <c r="AG1187" s="7">
        <f t="shared" ref="AG1187:AH1187" si="1310">IF(H1187="US",1,0)</f>
        <v>1</v>
      </c>
      <c r="AH1187" s="7">
        <f t="shared" si="1310"/>
        <v>0</v>
      </c>
      <c r="AI1187" s="7">
        <f t="shared" si="1301"/>
        <v>1</v>
      </c>
      <c r="AJ1187" s="7" t="str">
        <f t="shared" si="1302"/>
        <v>0</v>
      </c>
      <c r="AK1187" s="7" t="str">
        <f t="shared" si="1303"/>
        <v>6</v>
      </c>
      <c r="AL1187" s="7" t="str">
        <f t="shared" si="1304"/>
        <v>1</v>
      </c>
      <c r="AM1187" s="7" t="str">
        <f t="shared" si="1305"/>
        <v>0</v>
      </c>
      <c r="AN1187" s="7" t="str">
        <f t="shared" si="1306"/>
        <v>11</v>
      </c>
      <c r="AO1187" s="7" t="str">
        <f t="shared" si="1307"/>
        <v>14</v>
      </c>
      <c r="AP1187" s="7">
        <f t="shared" si="1308"/>
        <v>25</v>
      </c>
      <c r="AQ1187" s="7">
        <f t="shared" si="1309"/>
        <v>57</v>
      </c>
      <c r="AR1187" s="10">
        <f t="shared" ref="AR1187:AR1188" si="1311">IF(AQ1187&lt;AQ1186,AR1186+1,AR1186)</f>
        <v>1</v>
      </c>
      <c r="AS1187" s="10"/>
      <c r="AT1187" s="152"/>
      <c r="AU1187" s="82" t="s">
        <v>1757</v>
      </c>
    </row>
    <row r="1188" spans="1:47" ht="15" customHeight="1">
      <c r="A1188" s="6" t="s">
        <v>116</v>
      </c>
      <c r="B1188" s="6" t="s">
        <v>117</v>
      </c>
      <c r="C1188" s="6" t="s">
        <v>1559</v>
      </c>
      <c r="D1188" s="6" t="s">
        <v>2351</v>
      </c>
      <c r="E1188" s="6"/>
      <c r="F1188" s="9">
        <v>0</v>
      </c>
      <c r="G1188" s="23" t="s">
        <v>538</v>
      </c>
      <c r="H1188" s="6" t="s">
        <v>538</v>
      </c>
      <c r="I1188" s="6" t="s">
        <v>538</v>
      </c>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7">
        <v>0</v>
      </c>
      <c r="AG1188" s="7">
        <f t="shared" ref="AG1188:AH1188" si="1312">IF(H1188="US",1,0)</f>
        <v>0</v>
      </c>
      <c r="AH1188" s="7">
        <f t="shared" si="1312"/>
        <v>0</v>
      </c>
      <c r="AI1188" s="7">
        <f t="shared" si="1301"/>
        <v>0</v>
      </c>
      <c r="AJ1188" s="7" t="str">
        <f t="shared" si="1302"/>
        <v>0</v>
      </c>
      <c r="AK1188" s="7" t="str">
        <f t="shared" si="1303"/>
        <v>0</v>
      </c>
      <c r="AL1188" s="7" t="str">
        <f t="shared" si="1304"/>
        <v>1</v>
      </c>
      <c r="AM1188" s="7" t="str">
        <f t="shared" si="1305"/>
        <v>0</v>
      </c>
      <c r="AN1188" s="7" t="str">
        <f t="shared" si="1306"/>
        <v>0</v>
      </c>
      <c r="AO1188" s="7" t="str">
        <f t="shared" si="1307"/>
        <v>0</v>
      </c>
      <c r="AP1188" s="7">
        <f t="shared" si="1308"/>
        <v>0</v>
      </c>
      <c r="AQ1188" s="7">
        <f t="shared" si="1309"/>
        <v>1</v>
      </c>
      <c r="AR1188" s="10">
        <f t="shared" si="1311"/>
        <v>2</v>
      </c>
      <c r="AS1188" s="10"/>
      <c r="AT1188" s="152"/>
      <c r="AU1188" t="s">
        <v>1813</v>
      </c>
    </row>
    <row r="1189" spans="1:47" ht="15" customHeight="1">
      <c r="A1189" s="18" t="s">
        <v>116</v>
      </c>
      <c r="B1189" s="18" t="s">
        <v>117</v>
      </c>
      <c r="C1189" s="18" t="s">
        <v>1559</v>
      </c>
      <c r="D1189" s="18" t="s">
        <v>2591</v>
      </c>
      <c r="E1189" s="18"/>
      <c r="F1189" s="17"/>
      <c r="G1189" s="23"/>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7"/>
      <c r="AG1189" s="7"/>
      <c r="AH1189" s="7"/>
      <c r="AI1189" s="7"/>
      <c r="AJ1189" s="7"/>
      <c r="AK1189" s="7"/>
      <c r="AL1189" s="7"/>
      <c r="AM1189" s="7"/>
      <c r="AN1189" s="7"/>
      <c r="AO1189" s="7"/>
      <c r="AP1189" s="7"/>
      <c r="AQ1189" s="7"/>
      <c r="AR1189" s="10"/>
      <c r="AS1189" s="10"/>
      <c r="AT1189" s="152"/>
      <c r="AU1189" s="80" t="s">
        <v>1038</v>
      </c>
    </row>
    <row r="1190" spans="1:47" ht="15" customHeight="1">
      <c r="A1190" s="18" t="s">
        <v>116</v>
      </c>
      <c r="B1190" s="18" t="s">
        <v>117</v>
      </c>
      <c r="C1190" s="18" t="s">
        <v>1559</v>
      </c>
      <c r="D1190" s="18" t="s">
        <v>2604</v>
      </c>
      <c r="E1190" s="18"/>
      <c r="F1190" s="17"/>
      <c r="G1190" s="23"/>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7"/>
      <c r="AG1190" s="7"/>
      <c r="AH1190" s="7"/>
      <c r="AI1190" s="7"/>
      <c r="AJ1190" s="7"/>
      <c r="AK1190" s="7"/>
      <c r="AL1190" s="7"/>
      <c r="AM1190" s="7"/>
      <c r="AN1190" s="7"/>
      <c r="AO1190" s="7"/>
      <c r="AP1190" s="7"/>
      <c r="AQ1190" s="7"/>
      <c r="AR1190" s="10"/>
      <c r="AS1190" s="10"/>
      <c r="AT1190" s="152"/>
      <c r="AU1190" s="80" t="s">
        <v>1038</v>
      </c>
    </row>
    <row r="1191" spans="1:47" ht="15" customHeight="1">
      <c r="A1191" s="18" t="s">
        <v>116</v>
      </c>
      <c r="B1191" s="18" t="s">
        <v>117</v>
      </c>
      <c r="C1191" s="18" t="s">
        <v>1559</v>
      </c>
      <c r="D1191" s="18" t="s">
        <v>2592</v>
      </c>
      <c r="E1191" s="18"/>
      <c r="F1191" s="17"/>
      <c r="G1191" s="23"/>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7"/>
      <c r="AG1191" s="7"/>
      <c r="AH1191" s="7"/>
      <c r="AI1191" s="7"/>
      <c r="AJ1191" s="7"/>
      <c r="AK1191" s="7"/>
      <c r="AL1191" s="7"/>
      <c r="AM1191" s="7"/>
      <c r="AN1191" s="7"/>
      <c r="AO1191" s="7"/>
      <c r="AP1191" s="7"/>
      <c r="AQ1191" s="7"/>
      <c r="AR1191" s="10"/>
      <c r="AS1191" s="10"/>
      <c r="AT1191" s="152"/>
      <c r="AU1191" s="80" t="s">
        <v>1038</v>
      </c>
    </row>
    <row r="1192" spans="1:47" ht="15" customHeight="1">
      <c r="A1192" s="6" t="s">
        <v>116</v>
      </c>
      <c r="B1192" s="6" t="s">
        <v>117</v>
      </c>
      <c r="C1192" s="6" t="s">
        <v>274</v>
      </c>
      <c r="D1192" s="6" t="s">
        <v>2029</v>
      </c>
      <c r="E1192" s="6"/>
      <c r="F1192" s="9">
        <v>0.15</v>
      </c>
      <c r="G1192" s="23" t="s">
        <v>444</v>
      </c>
      <c r="H1192" s="6" t="s">
        <v>444</v>
      </c>
      <c r="I1192" s="6" t="s">
        <v>1189</v>
      </c>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7">
        <v>0</v>
      </c>
      <c r="AG1192" s="7">
        <f t="shared" ref="AG1192:AH1192" si="1313">IF(H1192="US",1,0)</f>
        <v>0</v>
      </c>
      <c r="AH1192" s="7">
        <f t="shared" si="1313"/>
        <v>0</v>
      </c>
      <c r="AI1192" s="7">
        <f>IF(G1192="US",1,0)</f>
        <v>0</v>
      </c>
      <c r="AJ1192" s="7" t="str">
        <f>IF(AF1192=0,"0",IF(AF1192=0.5,"3","6"))</f>
        <v>0</v>
      </c>
      <c r="AK1192" s="7" t="str">
        <f>IF(AI1192=1,"6","0")</f>
        <v>0</v>
      </c>
      <c r="AL1192" s="7" t="str">
        <f>IF(AF1192=0,"1",IF(AF1192=0.5,"3","6"))</f>
        <v>1</v>
      </c>
      <c r="AM1192" s="7" t="str">
        <f>IF(AH1192=1,"7","0")</f>
        <v>0</v>
      </c>
      <c r="AN1192" s="7" t="str">
        <f>IF(AI1192=1,"11","0")</f>
        <v>0</v>
      </c>
      <c r="AO1192" s="7" t="str">
        <f>IF(AG1192=1,"14","0")</f>
        <v>0</v>
      </c>
      <c r="AP1192" s="7">
        <f>(0.5*F1192)*100</f>
        <v>7.5</v>
      </c>
      <c r="AQ1192" s="7">
        <f>SUM(AJ1192+AK1192+AL1192+AM1192+AN1192+AO1192+AP1192)</f>
        <v>8.5</v>
      </c>
      <c r="AR1192" s="10">
        <f>IF(AQ1192&lt;AQ1188,AR1188+1,AR1188)</f>
        <v>2</v>
      </c>
      <c r="AS1192" s="10"/>
      <c r="AT1192" s="152"/>
      <c r="AU1192" t="s">
        <v>1813</v>
      </c>
    </row>
    <row r="1193" spans="1:47" ht="15" customHeight="1">
      <c r="A1193" s="18" t="s">
        <v>116</v>
      </c>
      <c r="B1193" s="18" t="s">
        <v>117</v>
      </c>
      <c r="C1193" s="18" t="s">
        <v>274</v>
      </c>
      <c r="D1193" s="18" t="s">
        <v>2605</v>
      </c>
      <c r="E1193" s="18"/>
      <c r="F1193" s="17"/>
      <c r="G1193" s="23"/>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7"/>
      <c r="AG1193" s="7"/>
      <c r="AH1193" s="7"/>
      <c r="AI1193" s="7"/>
      <c r="AJ1193" s="7"/>
      <c r="AK1193" s="7"/>
      <c r="AL1193" s="7"/>
      <c r="AM1193" s="7"/>
      <c r="AN1193" s="7"/>
      <c r="AO1193" s="7"/>
      <c r="AP1193" s="7"/>
      <c r="AQ1193" s="7"/>
      <c r="AR1193" s="10"/>
      <c r="AS1193" s="10"/>
      <c r="AT1193" s="152"/>
      <c r="AU1193" s="80" t="s">
        <v>1038</v>
      </c>
    </row>
    <row r="1194" spans="1:47" ht="15" customHeight="1">
      <c r="A1194" s="18" t="s">
        <v>116</v>
      </c>
      <c r="B1194" s="18" t="s">
        <v>117</v>
      </c>
      <c r="C1194" s="18" t="s">
        <v>274</v>
      </c>
      <c r="D1194" s="18" t="s">
        <v>2606</v>
      </c>
      <c r="E1194" s="18"/>
      <c r="F1194" s="17"/>
      <c r="G1194" s="23"/>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7"/>
      <c r="AG1194" s="7"/>
      <c r="AH1194" s="7"/>
      <c r="AI1194" s="7"/>
      <c r="AJ1194" s="7"/>
      <c r="AK1194" s="7"/>
      <c r="AL1194" s="7"/>
      <c r="AM1194" s="7"/>
      <c r="AN1194" s="7"/>
      <c r="AO1194" s="7"/>
      <c r="AP1194" s="7"/>
      <c r="AQ1194" s="7"/>
      <c r="AR1194" s="10"/>
      <c r="AS1194" s="10"/>
      <c r="AT1194" s="152"/>
      <c r="AU1194" s="80" t="s">
        <v>1038</v>
      </c>
    </row>
    <row r="1195" spans="1:47" ht="15" customHeight="1">
      <c r="A1195" s="6" t="s">
        <v>116</v>
      </c>
      <c r="B1195" s="6" t="s">
        <v>117</v>
      </c>
      <c r="C1195" s="6" t="s">
        <v>230</v>
      </c>
      <c r="D1195" s="6" t="s">
        <v>2029</v>
      </c>
      <c r="E1195" s="6"/>
      <c r="F1195" s="9">
        <v>0.4</v>
      </c>
      <c r="G1195" s="23" t="s">
        <v>525</v>
      </c>
      <c r="H1195" s="6" t="s">
        <v>525</v>
      </c>
      <c r="I1195" s="6" t="s">
        <v>538</v>
      </c>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7">
        <v>0</v>
      </c>
      <c r="AG1195" s="7">
        <f t="shared" ref="AG1195:AH1195" si="1314">IF(H1195="US",1,0)</f>
        <v>1</v>
      </c>
      <c r="AH1195" s="7">
        <f t="shared" si="1314"/>
        <v>0</v>
      </c>
      <c r="AI1195" s="7">
        <f>IF(G1195="US",1,0)</f>
        <v>1</v>
      </c>
      <c r="AJ1195" s="7" t="str">
        <f>IF(AF1195=0,"0",IF(AF1195=0.5,"3","6"))</f>
        <v>0</v>
      </c>
      <c r="AK1195" s="7" t="str">
        <f>IF(AI1195=1,"6","0")</f>
        <v>6</v>
      </c>
      <c r="AL1195" s="7" t="str">
        <f>IF(AF1195=0,"1",IF(AF1195=0.5,"3","6"))</f>
        <v>1</v>
      </c>
      <c r="AM1195" s="7" t="str">
        <f>IF(AH1195=1,"7","0")</f>
        <v>0</v>
      </c>
      <c r="AN1195" s="7" t="str">
        <f>IF(AI1195=1,"11","0")</f>
        <v>11</v>
      </c>
      <c r="AO1195" s="7" t="str">
        <f>IF(AG1195=1,"14","0")</f>
        <v>14</v>
      </c>
      <c r="AP1195" s="7">
        <f>(0.5*F1195)*100</f>
        <v>20</v>
      </c>
      <c r="AQ1195" s="7">
        <f>SUM(AJ1195+AK1195+AL1195+AM1195+AN1195+AO1195+AP1195)</f>
        <v>52</v>
      </c>
      <c r="AR1195" s="10">
        <f>IF(AQ1195&lt;AQ1192,AR1192+1,AR1192)</f>
        <v>2</v>
      </c>
      <c r="AS1195" s="10"/>
      <c r="AT1195" s="152"/>
      <c r="AU1195" t="s">
        <v>1813</v>
      </c>
    </row>
    <row r="1196" spans="1:47" ht="15" customHeight="1">
      <c r="A1196" s="18" t="s">
        <v>116</v>
      </c>
      <c r="B1196" s="18" t="s">
        <v>117</v>
      </c>
      <c r="C1196" s="18" t="s">
        <v>230</v>
      </c>
      <c r="D1196" s="18" t="s">
        <v>2605</v>
      </c>
      <c r="E1196" s="18"/>
      <c r="F1196" s="17"/>
      <c r="G1196" s="23"/>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7"/>
      <c r="AG1196" s="7"/>
      <c r="AH1196" s="7"/>
      <c r="AI1196" s="7"/>
      <c r="AJ1196" s="7"/>
      <c r="AK1196" s="7"/>
      <c r="AL1196" s="7"/>
      <c r="AM1196" s="7"/>
      <c r="AN1196" s="7"/>
      <c r="AO1196" s="7"/>
      <c r="AP1196" s="7"/>
      <c r="AQ1196" s="7"/>
      <c r="AR1196" s="10"/>
      <c r="AS1196" s="10"/>
      <c r="AT1196" s="152"/>
      <c r="AU1196" s="80" t="s">
        <v>1038</v>
      </c>
    </row>
    <row r="1197" spans="1:47" ht="15" customHeight="1">
      <c r="A1197" s="18" t="s">
        <v>116</v>
      </c>
      <c r="B1197" s="18" t="s">
        <v>117</v>
      </c>
      <c r="C1197" s="18" t="s">
        <v>230</v>
      </c>
      <c r="D1197" s="18" t="s">
        <v>2607</v>
      </c>
      <c r="E1197" s="18"/>
      <c r="F1197" s="17"/>
      <c r="G1197" s="23"/>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7"/>
      <c r="AG1197" s="7"/>
      <c r="AH1197" s="7"/>
      <c r="AI1197" s="7"/>
      <c r="AJ1197" s="7"/>
      <c r="AK1197" s="7"/>
      <c r="AL1197" s="7"/>
      <c r="AM1197" s="7"/>
      <c r="AN1197" s="7"/>
      <c r="AO1197" s="7"/>
      <c r="AP1197" s="7"/>
      <c r="AQ1197" s="7"/>
      <c r="AR1197" s="10"/>
      <c r="AS1197" s="10"/>
      <c r="AT1197" s="152"/>
      <c r="AU1197" s="80" t="s">
        <v>1038</v>
      </c>
    </row>
    <row r="1198" spans="1:47" ht="15" customHeight="1">
      <c r="A1198" s="18" t="s">
        <v>116</v>
      </c>
      <c r="B1198" s="18" t="s">
        <v>117</v>
      </c>
      <c r="C1198" s="18" t="s">
        <v>230</v>
      </c>
      <c r="D1198" s="18" t="s">
        <v>2608</v>
      </c>
      <c r="E1198" s="18"/>
      <c r="F1198" s="17"/>
      <c r="G1198" s="23"/>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7"/>
      <c r="AG1198" s="7"/>
      <c r="AH1198" s="7"/>
      <c r="AI1198" s="7"/>
      <c r="AJ1198" s="7"/>
      <c r="AK1198" s="7"/>
      <c r="AL1198" s="7"/>
      <c r="AM1198" s="7"/>
      <c r="AN1198" s="7"/>
      <c r="AO1198" s="7"/>
      <c r="AP1198" s="7"/>
      <c r="AQ1198" s="7"/>
      <c r="AR1198" s="10"/>
      <c r="AS1198" s="10"/>
      <c r="AT1198" s="152"/>
      <c r="AU1198" s="80" t="s">
        <v>1038</v>
      </c>
    </row>
    <row r="1199" spans="1:47" ht="15" customHeight="1">
      <c r="A1199" s="18" t="s">
        <v>116</v>
      </c>
      <c r="B1199" s="18" t="s">
        <v>117</v>
      </c>
      <c r="C1199" s="18" t="s">
        <v>230</v>
      </c>
      <c r="D1199" s="18" t="s">
        <v>2609</v>
      </c>
      <c r="E1199" s="18"/>
      <c r="F1199" s="17"/>
      <c r="G1199" s="23"/>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7"/>
      <c r="AG1199" s="7"/>
      <c r="AH1199" s="7"/>
      <c r="AI1199" s="7"/>
      <c r="AJ1199" s="7"/>
      <c r="AK1199" s="7"/>
      <c r="AL1199" s="7"/>
      <c r="AM1199" s="7"/>
      <c r="AN1199" s="7"/>
      <c r="AO1199" s="7"/>
      <c r="AP1199" s="7"/>
      <c r="AQ1199" s="7"/>
      <c r="AR1199" s="10"/>
      <c r="AS1199" s="10"/>
      <c r="AT1199" s="152"/>
      <c r="AU1199" s="80" t="s">
        <v>1038</v>
      </c>
    </row>
    <row r="1200" spans="1:47" ht="15" customHeight="1">
      <c r="A1200" s="18" t="s">
        <v>116</v>
      </c>
      <c r="B1200" s="18" t="s">
        <v>117</v>
      </c>
      <c r="C1200" s="18" t="s">
        <v>2610</v>
      </c>
      <c r="D1200" s="18" t="s">
        <v>2611</v>
      </c>
      <c r="E1200" s="18"/>
      <c r="F1200" s="17"/>
      <c r="G1200" s="23"/>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7"/>
      <c r="AG1200" s="7"/>
      <c r="AH1200" s="7"/>
      <c r="AI1200" s="7"/>
      <c r="AJ1200" s="7"/>
      <c r="AK1200" s="7"/>
      <c r="AL1200" s="8"/>
      <c r="AM1200" s="8"/>
      <c r="AN1200" s="7"/>
      <c r="AO1200" s="7"/>
      <c r="AP1200" s="7"/>
      <c r="AQ1200" s="7"/>
      <c r="AR1200" s="7"/>
      <c r="AS1200" s="7"/>
      <c r="AT1200" s="152"/>
      <c r="AU1200" s="80" t="s">
        <v>1038</v>
      </c>
    </row>
    <row r="1201" spans="1:47" ht="15" customHeight="1">
      <c r="A1201" s="6" t="s">
        <v>116</v>
      </c>
      <c r="B1201" s="6" t="s">
        <v>117</v>
      </c>
      <c r="C1201" s="6" t="s">
        <v>819</v>
      </c>
      <c r="D1201" s="6" t="s">
        <v>2029</v>
      </c>
      <c r="E1201" s="6"/>
      <c r="F1201" s="9">
        <v>0.5</v>
      </c>
      <c r="G1201" s="23" t="s">
        <v>525</v>
      </c>
      <c r="H1201" s="6" t="s">
        <v>525</v>
      </c>
      <c r="I1201" s="6" t="s">
        <v>444</v>
      </c>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7">
        <v>0</v>
      </c>
      <c r="AG1201" s="7">
        <f t="shared" ref="AG1201:AH1201" si="1315">IF(H1201="US",1,0)</f>
        <v>1</v>
      </c>
      <c r="AH1201" s="7">
        <f t="shared" si="1315"/>
        <v>0</v>
      </c>
      <c r="AI1201" s="7">
        <f>IF(G1201="US",1,0)</f>
        <v>1</v>
      </c>
      <c r="AJ1201" s="7" t="str">
        <f>IF(AF1201=0,"0",IF(AF1201=0.5,"3","6"))</f>
        <v>0</v>
      </c>
      <c r="AK1201" s="7" t="str">
        <f>IF(AI1201=1,"6","0")</f>
        <v>6</v>
      </c>
      <c r="AL1201" s="7" t="str">
        <f>IF(AF1201=0,"1",IF(AF1201=0.5,"3","6"))</f>
        <v>1</v>
      </c>
      <c r="AM1201" s="7" t="str">
        <f>IF(AH1201=1,"7","0")</f>
        <v>0</v>
      </c>
      <c r="AN1201" s="7" t="str">
        <f>IF(AI1201=1,"11","0")</f>
        <v>11</v>
      </c>
      <c r="AO1201" s="7" t="str">
        <f>IF(AG1201=1,"14","0")</f>
        <v>14</v>
      </c>
      <c r="AP1201" s="7">
        <f>(0.5*F1201)*100</f>
        <v>25</v>
      </c>
      <c r="AQ1201" s="7">
        <f>SUM(AJ1201+AK1201+AL1201+AM1201+AN1201+AO1201+AP1201)</f>
        <v>57</v>
      </c>
      <c r="AR1201" s="10">
        <f>IF(AQ1201&lt;AQ1200,AR1200+1,AR1200)</f>
        <v>0</v>
      </c>
      <c r="AS1201" s="10"/>
      <c r="AT1201" s="152"/>
      <c r="AU1201" t="s">
        <v>1813</v>
      </c>
    </row>
    <row r="1202" spans="1:47" ht="15" customHeight="1">
      <c r="A1202" s="18" t="s">
        <v>116</v>
      </c>
      <c r="B1202" s="18" t="s">
        <v>117</v>
      </c>
      <c r="C1202" s="18" t="s">
        <v>819</v>
      </c>
      <c r="D1202" s="18" t="s">
        <v>2605</v>
      </c>
      <c r="E1202" s="18"/>
      <c r="F1202" s="17"/>
      <c r="G1202" s="23"/>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7"/>
      <c r="AG1202" s="7"/>
      <c r="AH1202" s="7"/>
      <c r="AI1202" s="7"/>
      <c r="AJ1202" s="7"/>
      <c r="AK1202" s="7"/>
      <c r="AL1202" s="7"/>
      <c r="AM1202" s="7"/>
      <c r="AN1202" s="7"/>
      <c r="AO1202" s="7"/>
      <c r="AP1202" s="7"/>
      <c r="AQ1202" s="7"/>
      <c r="AR1202" s="10"/>
      <c r="AS1202" s="10"/>
      <c r="AT1202" s="152"/>
      <c r="AU1202" s="80" t="s">
        <v>1038</v>
      </c>
    </row>
    <row r="1203" spans="1:47" ht="15" customHeight="1">
      <c r="A1203" s="18" t="s">
        <v>116</v>
      </c>
      <c r="B1203" s="18" t="s">
        <v>117</v>
      </c>
      <c r="C1203" s="18" t="s">
        <v>819</v>
      </c>
      <c r="D1203" s="18" t="s">
        <v>491</v>
      </c>
      <c r="E1203" s="18"/>
      <c r="F1203" s="17"/>
      <c r="G1203" s="23"/>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7"/>
      <c r="AG1203" s="7"/>
      <c r="AH1203" s="7"/>
      <c r="AI1203" s="7"/>
      <c r="AJ1203" s="7"/>
      <c r="AK1203" s="7"/>
      <c r="AL1203" s="7"/>
      <c r="AM1203" s="7"/>
      <c r="AN1203" s="7"/>
      <c r="AO1203" s="7"/>
      <c r="AP1203" s="7"/>
      <c r="AQ1203" s="7"/>
      <c r="AR1203" s="10"/>
      <c r="AS1203" s="10"/>
      <c r="AT1203" s="152"/>
      <c r="AU1203" s="80" t="s">
        <v>1038</v>
      </c>
    </row>
    <row r="1204" spans="1:47" ht="15" customHeight="1">
      <c r="A1204" s="18" t="s">
        <v>116</v>
      </c>
      <c r="B1204" s="18" t="s">
        <v>117</v>
      </c>
      <c r="C1204" s="18" t="s">
        <v>819</v>
      </c>
      <c r="D1204" s="18" t="s">
        <v>2606</v>
      </c>
      <c r="E1204" s="18"/>
      <c r="F1204" s="17"/>
      <c r="G1204" s="23"/>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7"/>
      <c r="AG1204" s="7"/>
      <c r="AH1204" s="7"/>
      <c r="AI1204" s="7"/>
      <c r="AJ1204" s="7"/>
      <c r="AK1204" s="7"/>
      <c r="AL1204" s="7"/>
      <c r="AM1204" s="7"/>
      <c r="AN1204" s="7"/>
      <c r="AO1204" s="7"/>
      <c r="AP1204" s="7"/>
      <c r="AQ1204" s="7"/>
      <c r="AR1204" s="10"/>
      <c r="AS1204" s="10"/>
      <c r="AT1204" s="152"/>
      <c r="AU1204" s="80" t="s">
        <v>1038</v>
      </c>
    </row>
    <row r="1205" spans="1:47" ht="15" customHeight="1">
      <c r="A1205" s="18" t="s">
        <v>116</v>
      </c>
      <c r="B1205" s="18" t="s">
        <v>117</v>
      </c>
      <c r="C1205" s="18" t="s">
        <v>819</v>
      </c>
      <c r="D1205" s="18" t="s">
        <v>2046</v>
      </c>
      <c r="E1205" s="18"/>
      <c r="F1205" s="17"/>
      <c r="G1205" s="23"/>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7"/>
      <c r="AG1205" s="7"/>
      <c r="AH1205" s="7"/>
      <c r="AI1205" s="7"/>
      <c r="AJ1205" s="7"/>
      <c r="AK1205" s="7"/>
      <c r="AL1205" s="7"/>
      <c r="AM1205" s="7"/>
      <c r="AN1205" s="7"/>
      <c r="AO1205" s="7"/>
      <c r="AP1205" s="7"/>
      <c r="AQ1205" s="7"/>
      <c r="AR1205" s="10"/>
      <c r="AS1205" s="10"/>
      <c r="AT1205" s="152"/>
      <c r="AU1205" s="80" t="s">
        <v>1038</v>
      </c>
    </row>
    <row r="1206" spans="1:47" ht="15" customHeight="1">
      <c r="A1206" s="18" t="s">
        <v>116</v>
      </c>
      <c r="B1206" s="18" t="s">
        <v>117</v>
      </c>
      <c r="C1206" s="18" t="s">
        <v>819</v>
      </c>
      <c r="D1206" s="18" t="s">
        <v>2612</v>
      </c>
      <c r="E1206" s="18"/>
      <c r="F1206" s="17"/>
      <c r="G1206" s="23"/>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7"/>
      <c r="AG1206" s="7"/>
      <c r="AH1206" s="7"/>
      <c r="AI1206" s="7"/>
      <c r="AJ1206" s="7"/>
      <c r="AK1206" s="7"/>
      <c r="AL1206" s="7"/>
      <c r="AM1206" s="7"/>
      <c r="AN1206" s="7"/>
      <c r="AO1206" s="7"/>
      <c r="AP1206" s="7"/>
      <c r="AQ1206" s="7"/>
      <c r="AR1206" s="10"/>
      <c r="AS1206" s="10"/>
      <c r="AT1206" s="152"/>
      <c r="AU1206" s="80" t="s">
        <v>1038</v>
      </c>
    </row>
    <row r="1207" spans="1:47" ht="15" customHeight="1">
      <c r="A1207" s="6" t="s">
        <v>116</v>
      </c>
      <c r="B1207" s="6" t="s">
        <v>117</v>
      </c>
      <c r="C1207" s="6" t="s">
        <v>143</v>
      </c>
      <c r="D1207" s="6" t="s">
        <v>2613</v>
      </c>
      <c r="E1207" s="6"/>
      <c r="F1207" s="9">
        <v>0.55000000000000004</v>
      </c>
      <c r="G1207" s="23" t="s">
        <v>525</v>
      </c>
      <c r="H1207" s="6" t="s">
        <v>538</v>
      </c>
      <c r="I1207" s="6" t="s">
        <v>444</v>
      </c>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7">
        <v>0</v>
      </c>
      <c r="AG1207" s="7">
        <f t="shared" ref="AG1207:AH1207" si="1316">IF(H1207="US",1,0)</f>
        <v>0</v>
      </c>
      <c r="AH1207" s="7">
        <f t="shared" si="1316"/>
        <v>0</v>
      </c>
      <c r="AI1207" s="7">
        <f>IF(G1207="US",1,0)</f>
        <v>1</v>
      </c>
      <c r="AJ1207" s="7" t="str">
        <f>IF(AF1207=0,"0",IF(AF1207=0.5,"3","6"))</f>
        <v>0</v>
      </c>
      <c r="AK1207" s="7" t="str">
        <f>IF(AI1207=1,"6","0")</f>
        <v>6</v>
      </c>
      <c r="AL1207" s="7" t="str">
        <f>IF(AF1207=0,"1",IF(AF1207=0.5,"3","6"))</f>
        <v>1</v>
      </c>
      <c r="AM1207" s="7" t="str">
        <f>IF(AH1207=1,"7","0")</f>
        <v>0</v>
      </c>
      <c r="AN1207" s="7" t="str">
        <f>IF(AI1207=1,"11","0")</f>
        <v>11</v>
      </c>
      <c r="AO1207" s="7" t="str">
        <f>IF(AG1207=1,"14","0")</f>
        <v>0</v>
      </c>
      <c r="AP1207" s="7">
        <f>(0.5*F1207)*100</f>
        <v>27.500000000000004</v>
      </c>
      <c r="AQ1207" s="7">
        <f>SUM(AJ1207+AK1207+AL1207+AM1207+AN1207+AO1207+AP1207)</f>
        <v>45.5</v>
      </c>
      <c r="AR1207" s="10">
        <f>IF(AQ1207&lt;AQ1201,AR1201+1,AR1201)</f>
        <v>1</v>
      </c>
      <c r="AS1207" s="10"/>
      <c r="AT1207" s="152"/>
      <c r="AU1207" t="s">
        <v>1813</v>
      </c>
    </row>
    <row r="1208" spans="1:47" ht="15" customHeight="1">
      <c r="A1208" s="18" t="s">
        <v>116</v>
      </c>
      <c r="B1208" s="18" t="s">
        <v>117</v>
      </c>
      <c r="C1208" s="18" t="s">
        <v>143</v>
      </c>
      <c r="D1208" s="18" t="s">
        <v>2614</v>
      </c>
      <c r="E1208" s="18"/>
      <c r="F1208" s="17"/>
      <c r="G1208" s="23"/>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7"/>
      <c r="AG1208" s="7"/>
      <c r="AH1208" s="7"/>
      <c r="AI1208" s="7"/>
      <c r="AJ1208" s="7"/>
      <c r="AK1208" s="7"/>
      <c r="AL1208" s="7"/>
      <c r="AM1208" s="7"/>
      <c r="AN1208" s="7"/>
      <c r="AO1208" s="7"/>
      <c r="AP1208" s="7"/>
      <c r="AQ1208" s="7"/>
      <c r="AR1208" s="10"/>
      <c r="AS1208" s="10"/>
      <c r="AT1208" s="152"/>
      <c r="AU1208" s="80" t="s">
        <v>1038</v>
      </c>
    </row>
    <row r="1209" spans="1:47" ht="15" customHeight="1">
      <c r="A1209" s="18" t="s">
        <v>116</v>
      </c>
      <c r="B1209" s="18" t="s">
        <v>117</v>
      </c>
      <c r="C1209" s="18" t="s">
        <v>143</v>
      </c>
      <c r="D1209" s="18" t="s">
        <v>2615</v>
      </c>
      <c r="E1209" s="18"/>
      <c r="F1209" s="17"/>
      <c r="G1209" s="23"/>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7"/>
      <c r="AG1209" s="7"/>
      <c r="AH1209" s="7"/>
      <c r="AI1209" s="7"/>
      <c r="AJ1209" s="7"/>
      <c r="AK1209" s="7"/>
      <c r="AL1209" s="7"/>
      <c r="AM1209" s="7"/>
      <c r="AN1209" s="7"/>
      <c r="AO1209" s="7"/>
      <c r="AP1209" s="7"/>
      <c r="AQ1209" s="7"/>
      <c r="AR1209" s="10"/>
      <c r="AS1209" s="10"/>
      <c r="AT1209" s="152"/>
      <c r="AU1209" s="80" t="s">
        <v>1038</v>
      </c>
    </row>
    <row r="1210" spans="1:47" ht="15" customHeight="1">
      <c r="A1210" s="18" t="s">
        <v>116</v>
      </c>
      <c r="B1210" s="18" t="s">
        <v>117</v>
      </c>
      <c r="C1210" s="18" t="s">
        <v>2616</v>
      </c>
      <c r="D1210" s="18" t="s">
        <v>2617</v>
      </c>
      <c r="E1210" s="18"/>
      <c r="F1210" s="17"/>
      <c r="G1210" s="23"/>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7"/>
      <c r="AG1210" s="7"/>
      <c r="AH1210" s="7"/>
      <c r="AI1210" s="7"/>
      <c r="AJ1210" s="7"/>
      <c r="AK1210" s="7"/>
      <c r="AL1210" s="7"/>
      <c r="AM1210" s="7"/>
      <c r="AN1210" s="7"/>
      <c r="AO1210" s="7"/>
      <c r="AP1210" s="7"/>
      <c r="AQ1210" s="7"/>
      <c r="AR1210" s="10"/>
      <c r="AS1210" s="10"/>
      <c r="AT1210" s="152"/>
      <c r="AU1210" s="80" t="s">
        <v>1038</v>
      </c>
    </row>
    <row r="1211" spans="1:47" ht="15" customHeight="1">
      <c r="A1211" s="18" t="s">
        <v>116</v>
      </c>
      <c r="B1211" s="18" t="s">
        <v>117</v>
      </c>
      <c r="C1211" s="18" t="s">
        <v>2616</v>
      </c>
      <c r="D1211" s="18" t="s">
        <v>2618</v>
      </c>
      <c r="E1211" s="18"/>
      <c r="F1211" s="17"/>
      <c r="G1211" s="23"/>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7"/>
      <c r="AG1211" s="7"/>
      <c r="AH1211" s="7"/>
      <c r="AI1211" s="7"/>
      <c r="AJ1211" s="7"/>
      <c r="AK1211" s="7"/>
      <c r="AL1211" s="7"/>
      <c r="AM1211" s="7"/>
      <c r="AN1211" s="7"/>
      <c r="AO1211" s="7"/>
      <c r="AP1211" s="7"/>
      <c r="AQ1211" s="7"/>
      <c r="AR1211" s="10"/>
      <c r="AS1211" s="10"/>
      <c r="AT1211" s="152"/>
      <c r="AU1211" s="80" t="s">
        <v>1038</v>
      </c>
    </row>
    <row r="1212" spans="1:47" ht="15" customHeight="1">
      <c r="A1212" s="18" t="s">
        <v>116</v>
      </c>
      <c r="B1212" s="18" t="s">
        <v>117</v>
      </c>
      <c r="C1212" s="18" t="s">
        <v>2616</v>
      </c>
      <c r="D1212" s="18" t="s">
        <v>2619</v>
      </c>
      <c r="E1212" s="18"/>
      <c r="F1212" s="17"/>
      <c r="G1212" s="23"/>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7"/>
      <c r="AG1212" s="7"/>
      <c r="AH1212" s="7"/>
      <c r="AI1212" s="7"/>
      <c r="AJ1212" s="7"/>
      <c r="AK1212" s="7"/>
      <c r="AL1212" s="7"/>
      <c r="AM1212" s="7"/>
      <c r="AN1212" s="7"/>
      <c r="AO1212" s="7"/>
      <c r="AP1212" s="7"/>
      <c r="AQ1212" s="7"/>
      <c r="AR1212" s="10"/>
      <c r="AS1212" s="10"/>
      <c r="AT1212" s="152"/>
      <c r="AU1212" s="80" t="s">
        <v>1038</v>
      </c>
    </row>
    <row r="1213" spans="1:47" ht="15" customHeight="1">
      <c r="A1213" s="6" t="s">
        <v>116</v>
      </c>
      <c r="B1213" s="6" t="s">
        <v>117</v>
      </c>
      <c r="C1213" s="6" t="s">
        <v>1561</v>
      </c>
      <c r="D1213" s="6"/>
      <c r="E1213" s="6"/>
      <c r="F1213" s="9">
        <v>0.2</v>
      </c>
      <c r="G1213" s="23" t="s">
        <v>444</v>
      </c>
      <c r="H1213" s="6" t="s">
        <v>538</v>
      </c>
      <c r="I1213" s="6" t="s">
        <v>444</v>
      </c>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7">
        <v>0</v>
      </c>
      <c r="AG1213" s="7">
        <f t="shared" ref="AG1213:AH1213" si="1317">IF(H1213="US",1,0)</f>
        <v>0</v>
      </c>
      <c r="AH1213" s="7">
        <f t="shared" si="1317"/>
        <v>0</v>
      </c>
      <c r="AI1213" s="7">
        <f t="shared" ref="AI1213:AI1214" si="1318">IF(G1213="US",1,0)</f>
        <v>0</v>
      </c>
      <c r="AJ1213" s="7" t="str">
        <f t="shared" ref="AJ1213:AJ1214" si="1319">IF(AF1213=0,"0",IF(AF1213=0.5,"3","6"))</f>
        <v>0</v>
      </c>
      <c r="AK1213" s="7" t="str">
        <f t="shared" ref="AK1213:AK1214" si="1320">IF(AI1213=1,"6","0")</f>
        <v>0</v>
      </c>
      <c r="AL1213" s="7" t="str">
        <f t="shared" ref="AL1213:AL1214" si="1321">IF(AF1213=0,"1",IF(AF1213=0.5,"3","6"))</f>
        <v>1</v>
      </c>
      <c r="AM1213" s="7" t="str">
        <f t="shared" ref="AM1213:AM1214" si="1322">IF(AH1213=1,"7","0")</f>
        <v>0</v>
      </c>
      <c r="AN1213" s="7" t="str">
        <f t="shared" ref="AN1213:AN1214" si="1323">IF(AI1213=1,"11","0")</f>
        <v>0</v>
      </c>
      <c r="AO1213" s="7" t="str">
        <f t="shared" ref="AO1213:AO1214" si="1324">IF(AG1213=1,"14","0")</f>
        <v>0</v>
      </c>
      <c r="AP1213" s="7">
        <f t="shared" ref="AP1213:AP1214" si="1325">(0.5*F1213)*100</f>
        <v>10</v>
      </c>
      <c r="AQ1213" s="7">
        <f t="shared" ref="AQ1213:AQ1214" si="1326">SUM(AJ1213+AK1213+AL1213+AM1213+AN1213+AO1213+AP1213)</f>
        <v>11</v>
      </c>
      <c r="AR1213" s="10">
        <f>IF(AQ1213&lt;AQ1207,AR1207+1,AR1207)</f>
        <v>2</v>
      </c>
      <c r="AS1213" s="10"/>
      <c r="AT1213" s="152"/>
      <c r="AU1213" t="s">
        <v>2620</v>
      </c>
    </row>
    <row r="1214" spans="1:47" ht="15" customHeight="1">
      <c r="A1214" s="28" t="s">
        <v>116</v>
      </c>
      <c r="B1214" s="28" t="s">
        <v>117</v>
      </c>
      <c r="C1214" s="28" t="s">
        <v>1562</v>
      </c>
      <c r="D1214" s="28"/>
      <c r="E1214" s="28"/>
      <c r="F1214" s="81">
        <v>0.15</v>
      </c>
      <c r="G1214" s="23" t="s">
        <v>444</v>
      </c>
      <c r="H1214" s="6" t="s">
        <v>444</v>
      </c>
      <c r="I1214" s="6" t="s">
        <v>444</v>
      </c>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7">
        <v>0</v>
      </c>
      <c r="AG1214" s="7">
        <f t="shared" ref="AG1214:AH1214" si="1327">IF(H1214="US",1,0)</f>
        <v>0</v>
      </c>
      <c r="AH1214" s="7">
        <f t="shared" si="1327"/>
        <v>0</v>
      </c>
      <c r="AI1214" s="7">
        <f t="shared" si="1318"/>
        <v>0</v>
      </c>
      <c r="AJ1214" s="7" t="str">
        <f t="shared" si="1319"/>
        <v>0</v>
      </c>
      <c r="AK1214" s="7" t="str">
        <f t="shared" si="1320"/>
        <v>0</v>
      </c>
      <c r="AL1214" s="7" t="str">
        <f t="shared" si="1321"/>
        <v>1</v>
      </c>
      <c r="AM1214" s="7" t="str">
        <f t="shared" si="1322"/>
        <v>0</v>
      </c>
      <c r="AN1214" s="7" t="str">
        <f t="shared" si="1323"/>
        <v>0</v>
      </c>
      <c r="AO1214" s="7" t="str">
        <f t="shared" si="1324"/>
        <v>0</v>
      </c>
      <c r="AP1214" s="7">
        <f t="shared" si="1325"/>
        <v>7.5</v>
      </c>
      <c r="AQ1214" s="7">
        <f t="shared" si="1326"/>
        <v>8.5</v>
      </c>
      <c r="AR1214" s="10">
        <f>IF(AQ1214&lt;AQ1213,AR1213+1,AR1213)</f>
        <v>3</v>
      </c>
      <c r="AS1214" s="10"/>
      <c r="AT1214" s="152"/>
      <c r="AU1214" s="82" t="s">
        <v>1757</v>
      </c>
    </row>
    <row r="1215" spans="1:47" ht="15" customHeight="1">
      <c r="A1215" s="18" t="s">
        <v>116</v>
      </c>
      <c r="B1215" s="18" t="s">
        <v>117</v>
      </c>
      <c r="C1215" s="18" t="s">
        <v>2621</v>
      </c>
      <c r="D1215" s="18" t="s">
        <v>2029</v>
      </c>
      <c r="E1215" s="18"/>
      <c r="F1215" s="17"/>
      <c r="G1215" s="23"/>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7"/>
      <c r="AG1215" s="7"/>
      <c r="AH1215" s="7"/>
      <c r="AI1215" s="7"/>
      <c r="AJ1215" s="7"/>
      <c r="AK1215" s="7"/>
      <c r="AL1215" s="8"/>
      <c r="AM1215" s="8"/>
      <c r="AN1215" s="7"/>
      <c r="AO1215" s="7"/>
      <c r="AP1215" s="7"/>
      <c r="AQ1215" s="7"/>
      <c r="AR1215" s="7"/>
      <c r="AS1215" s="7"/>
      <c r="AT1215" s="152"/>
      <c r="AU1215" s="80" t="s">
        <v>1038</v>
      </c>
    </row>
    <row r="1216" spans="1:47" ht="15" customHeight="1">
      <c r="A1216" s="18" t="s">
        <v>116</v>
      </c>
      <c r="B1216" s="18" t="s">
        <v>117</v>
      </c>
      <c r="C1216" s="18" t="s">
        <v>2621</v>
      </c>
      <c r="D1216" s="18" t="s">
        <v>2605</v>
      </c>
      <c r="E1216" s="18"/>
      <c r="F1216" s="17"/>
      <c r="G1216" s="23"/>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7"/>
      <c r="AG1216" s="7"/>
      <c r="AH1216" s="7"/>
      <c r="AI1216" s="7"/>
      <c r="AJ1216" s="7"/>
      <c r="AK1216" s="7"/>
      <c r="AL1216" s="8"/>
      <c r="AM1216" s="8"/>
      <c r="AN1216" s="7"/>
      <c r="AO1216" s="7"/>
      <c r="AP1216" s="7"/>
      <c r="AQ1216" s="7"/>
      <c r="AR1216" s="7"/>
      <c r="AS1216" s="7"/>
      <c r="AT1216" s="152"/>
      <c r="AU1216" s="80" t="s">
        <v>1038</v>
      </c>
    </row>
    <row r="1217" spans="1:47" ht="15" customHeight="1">
      <c r="A1217" s="18" t="s">
        <v>116</v>
      </c>
      <c r="B1217" s="18" t="s">
        <v>117</v>
      </c>
      <c r="C1217" s="18" t="s">
        <v>2622</v>
      </c>
      <c r="D1217" s="18" t="s">
        <v>2029</v>
      </c>
      <c r="E1217" s="18"/>
      <c r="F1217" s="17"/>
      <c r="G1217" s="23"/>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7"/>
      <c r="AG1217" s="7"/>
      <c r="AH1217" s="7"/>
      <c r="AI1217" s="7"/>
      <c r="AJ1217" s="7"/>
      <c r="AK1217" s="7"/>
      <c r="AL1217" s="8"/>
      <c r="AM1217" s="8"/>
      <c r="AN1217" s="7"/>
      <c r="AO1217" s="7"/>
      <c r="AP1217" s="7"/>
      <c r="AQ1217" s="7"/>
      <c r="AR1217" s="7"/>
      <c r="AS1217" s="7"/>
      <c r="AT1217" s="152"/>
      <c r="AU1217" s="80" t="s">
        <v>1038</v>
      </c>
    </row>
    <row r="1218" spans="1:47" ht="15" customHeight="1">
      <c r="A1218" s="18" t="s">
        <v>116</v>
      </c>
      <c r="B1218" s="18" t="s">
        <v>117</v>
      </c>
      <c r="C1218" s="18" t="s">
        <v>2622</v>
      </c>
      <c r="D1218" s="18" t="s">
        <v>2605</v>
      </c>
      <c r="E1218" s="18"/>
      <c r="F1218" s="17"/>
      <c r="G1218" s="23"/>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7"/>
      <c r="AG1218" s="7"/>
      <c r="AH1218" s="7"/>
      <c r="AI1218" s="7"/>
      <c r="AJ1218" s="7"/>
      <c r="AK1218" s="7"/>
      <c r="AL1218" s="8"/>
      <c r="AM1218" s="8"/>
      <c r="AN1218" s="7"/>
      <c r="AO1218" s="7"/>
      <c r="AP1218" s="7"/>
      <c r="AQ1218" s="7"/>
      <c r="AR1218" s="7"/>
      <c r="AS1218" s="7"/>
      <c r="AT1218" s="152"/>
      <c r="AU1218" s="80" t="s">
        <v>1038</v>
      </c>
    </row>
    <row r="1219" spans="1:47" ht="15" customHeight="1">
      <c r="A1219" s="18" t="s">
        <v>116</v>
      </c>
      <c r="B1219" s="18" t="s">
        <v>117</v>
      </c>
      <c r="C1219" s="18" t="s">
        <v>2622</v>
      </c>
      <c r="D1219" s="18" t="s">
        <v>491</v>
      </c>
      <c r="E1219" s="18"/>
      <c r="F1219" s="17"/>
      <c r="G1219" s="23"/>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7"/>
      <c r="AG1219" s="7"/>
      <c r="AH1219" s="7"/>
      <c r="AI1219" s="7"/>
      <c r="AJ1219" s="7"/>
      <c r="AK1219" s="7"/>
      <c r="AL1219" s="8"/>
      <c r="AM1219" s="8"/>
      <c r="AN1219" s="7"/>
      <c r="AO1219" s="7"/>
      <c r="AP1219" s="7"/>
      <c r="AQ1219" s="7"/>
      <c r="AR1219" s="7"/>
      <c r="AS1219" s="7"/>
      <c r="AT1219" s="152"/>
      <c r="AU1219" s="80" t="s">
        <v>1038</v>
      </c>
    </row>
    <row r="1220" spans="1:47" ht="15" customHeight="1">
      <c r="A1220" s="18" t="s">
        <v>116</v>
      </c>
      <c r="B1220" s="18" t="s">
        <v>117</v>
      </c>
      <c r="C1220" s="18" t="s">
        <v>118</v>
      </c>
      <c r="D1220" s="18" t="s">
        <v>2029</v>
      </c>
      <c r="E1220" s="18"/>
      <c r="F1220" s="17"/>
      <c r="G1220" s="23"/>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7"/>
      <c r="AG1220" s="7"/>
      <c r="AH1220" s="7"/>
      <c r="AI1220" s="7"/>
      <c r="AJ1220" s="7"/>
      <c r="AK1220" s="7"/>
      <c r="AL1220" s="8"/>
      <c r="AM1220" s="8"/>
      <c r="AN1220" s="7"/>
      <c r="AO1220" s="7"/>
      <c r="AP1220" s="7"/>
      <c r="AQ1220" s="7"/>
      <c r="AR1220" s="7"/>
      <c r="AS1220" s="7"/>
      <c r="AT1220" s="152"/>
      <c r="AU1220" s="80" t="s">
        <v>1038</v>
      </c>
    </row>
    <row r="1221" spans="1:47" ht="15" customHeight="1">
      <c r="A1221" s="18" t="s">
        <v>116</v>
      </c>
      <c r="B1221" s="18" t="s">
        <v>117</v>
      </c>
      <c r="C1221" s="18" t="s">
        <v>118</v>
      </c>
      <c r="D1221" s="18" t="s">
        <v>2605</v>
      </c>
      <c r="E1221" s="18"/>
      <c r="F1221" s="17"/>
      <c r="G1221" s="23"/>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7"/>
      <c r="AG1221" s="7"/>
      <c r="AH1221" s="7"/>
      <c r="AI1221" s="7"/>
      <c r="AJ1221" s="7"/>
      <c r="AK1221" s="7"/>
      <c r="AL1221" s="8"/>
      <c r="AM1221" s="8"/>
      <c r="AN1221" s="7"/>
      <c r="AO1221" s="7"/>
      <c r="AP1221" s="7"/>
      <c r="AQ1221" s="7"/>
      <c r="AR1221" s="7"/>
      <c r="AS1221" s="7"/>
      <c r="AT1221" s="152"/>
      <c r="AU1221" s="80" t="s">
        <v>1038</v>
      </c>
    </row>
    <row r="1222" spans="1:47" ht="15" customHeight="1">
      <c r="A1222" s="18" t="s">
        <v>116</v>
      </c>
      <c r="B1222" s="18" t="s">
        <v>117</v>
      </c>
      <c r="C1222" s="18" t="s">
        <v>118</v>
      </c>
      <c r="D1222" s="18" t="s">
        <v>2623</v>
      </c>
      <c r="E1222" s="18"/>
      <c r="F1222" s="17"/>
      <c r="G1222" s="23"/>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7"/>
      <c r="AG1222" s="7"/>
      <c r="AH1222" s="7"/>
      <c r="AI1222" s="7"/>
      <c r="AJ1222" s="7"/>
      <c r="AK1222" s="7"/>
      <c r="AL1222" s="8"/>
      <c r="AM1222" s="8"/>
      <c r="AN1222" s="7"/>
      <c r="AO1222" s="7"/>
      <c r="AP1222" s="7"/>
      <c r="AQ1222" s="7"/>
      <c r="AR1222" s="7"/>
      <c r="AS1222" s="7"/>
      <c r="AT1222" s="152"/>
      <c r="AU1222" s="80" t="s">
        <v>1038</v>
      </c>
    </row>
    <row r="1223" spans="1:47" ht="15" customHeight="1">
      <c r="A1223" s="18" t="s">
        <v>116</v>
      </c>
      <c r="B1223" s="18" t="s">
        <v>117</v>
      </c>
      <c r="C1223" s="18" t="s">
        <v>118</v>
      </c>
      <c r="D1223" s="18" t="s">
        <v>491</v>
      </c>
      <c r="E1223" s="18"/>
      <c r="F1223" s="17"/>
      <c r="G1223" s="23"/>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7"/>
      <c r="AG1223" s="7"/>
      <c r="AH1223" s="7"/>
      <c r="AI1223" s="7"/>
      <c r="AJ1223" s="7"/>
      <c r="AK1223" s="7"/>
      <c r="AL1223" s="8"/>
      <c r="AM1223" s="8"/>
      <c r="AN1223" s="7"/>
      <c r="AO1223" s="7"/>
      <c r="AP1223" s="7"/>
      <c r="AQ1223" s="7"/>
      <c r="AR1223" s="7"/>
      <c r="AS1223" s="7"/>
      <c r="AT1223" s="152"/>
      <c r="AU1223" s="80" t="s">
        <v>1038</v>
      </c>
    </row>
    <row r="1224" spans="1:47" ht="15" customHeight="1">
      <c r="A1224" s="18" t="s">
        <v>116</v>
      </c>
      <c r="B1224" s="18" t="s">
        <v>117</v>
      </c>
      <c r="C1224" s="18" t="s">
        <v>118</v>
      </c>
      <c r="D1224" s="18" t="s">
        <v>2624</v>
      </c>
      <c r="E1224" s="18"/>
      <c r="F1224" s="17"/>
      <c r="G1224" s="23"/>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7"/>
      <c r="AG1224" s="7"/>
      <c r="AH1224" s="7"/>
      <c r="AI1224" s="7"/>
      <c r="AJ1224" s="7"/>
      <c r="AK1224" s="7"/>
      <c r="AL1224" s="8"/>
      <c r="AM1224" s="8"/>
      <c r="AN1224" s="7"/>
      <c r="AO1224" s="7"/>
      <c r="AP1224" s="7"/>
      <c r="AQ1224" s="7"/>
      <c r="AR1224" s="7"/>
      <c r="AS1224" s="7"/>
      <c r="AT1224" s="152"/>
      <c r="AU1224" s="80" t="s">
        <v>1038</v>
      </c>
    </row>
    <row r="1225" spans="1:47" ht="15" customHeight="1">
      <c r="A1225" s="18" t="s">
        <v>116</v>
      </c>
      <c r="B1225" s="18" t="s">
        <v>117</v>
      </c>
      <c r="C1225" s="18" t="s">
        <v>118</v>
      </c>
      <c r="D1225" s="18" t="s">
        <v>2046</v>
      </c>
      <c r="E1225" s="18"/>
      <c r="F1225" s="17"/>
      <c r="G1225" s="23"/>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7"/>
      <c r="AG1225" s="7"/>
      <c r="AH1225" s="7"/>
      <c r="AI1225" s="7"/>
      <c r="AJ1225" s="7"/>
      <c r="AK1225" s="7"/>
      <c r="AL1225" s="8"/>
      <c r="AM1225" s="8"/>
      <c r="AN1225" s="7"/>
      <c r="AO1225" s="7"/>
      <c r="AP1225" s="7"/>
      <c r="AQ1225" s="7"/>
      <c r="AR1225" s="7"/>
      <c r="AS1225" s="7"/>
      <c r="AT1225" s="152"/>
      <c r="AU1225" s="80" t="s">
        <v>1038</v>
      </c>
    </row>
    <row r="1226" spans="1:47" ht="15" customHeight="1">
      <c r="A1226" s="6" t="s">
        <v>116</v>
      </c>
      <c r="B1226" s="6" t="s">
        <v>117</v>
      </c>
      <c r="C1226" s="6" t="s">
        <v>1563</v>
      </c>
      <c r="D1226" s="6"/>
      <c r="E1226" s="6"/>
      <c r="F1226" s="9">
        <v>0.55000000000000004</v>
      </c>
      <c r="G1226" s="23" t="s">
        <v>525</v>
      </c>
      <c r="H1226" s="6" t="s">
        <v>525</v>
      </c>
      <c r="I1226" s="6" t="s">
        <v>444</v>
      </c>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7">
        <v>0</v>
      </c>
      <c r="AG1226" s="7">
        <f t="shared" ref="AG1226:AH1226" si="1328">IF(H1226="US",1,0)</f>
        <v>1</v>
      </c>
      <c r="AH1226" s="7">
        <f t="shared" si="1328"/>
        <v>0</v>
      </c>
      <c r="AI1226" s="7">
        <f t="shared" ref="AI1226:AI1227" si="1329">IF(G1226="US",1,0)</f>
        <v>1</v>
      </c>
      <c r="AJ1226" s="7" t="str">
        <f t="shared" ref="AJ1226:AJ1227" si="1330">IF(AF1226=0,"0",IF(AF1226=0.5,"3","6"))</f>
        <v>0</v>
      </c>
      <c r="AK1226" s="7" t="str">
        <f t="shared" ref="AK1226:AK1227" si="1331">IF(AI1226=1,"6","0")</f>
        <v>6</v>
      </c>
      <c r="AL1226" s="7" t="str">
        <f t="shared" ref="AL1226:AL1227" si="1332">IF(AF1226=0,"1",IF(AF1226=0.5,"3","6"))</f>
        <v>1</v>
      </c>
      <c r="AM1226" s="7" t="str">
        <f t="shared" ref="AM1226:AM1227" si="1333">IF(AH1226=1,"7","0")</f>
        <v>0</v>
      </c>
      <c r="AN1226" s="7" t="str">
        <f t="shared" ref="AN1226:AN1227" si="1334">IF(AI1226=1,"11","0")</f>
        <v>11</v>
      </c>
      <c r="AO1226" s="7" t="str">
        <f t="shared" ref="AO1226:AO1227" si="1335">IF(AG1226=1,"14","0")</f>
        <v>14</v>
      </c>
      <c r="AP1226" s="7">
        <f t="shared" ref="AP1226:AP1227" si="1336">(0.5*F1226)*100</f>
        <v>27.500000000000004</v>
      </c>
      <c r="AQ1226" s="7">
        <f t="shared" ref="AQ1226:AQ1227" si="1337">SUM(AJ1226+AK1226+AL1226+AM1226+AN1226+AO1226+AP1226)</f>
        <v>59.5</v>
      </c>
      <c r="AR1226" s="10">
        <f>IF(AQ1226&lt;AQ1220,AR1220+1,AR1220)</f>
        <v>0</v>
      </c>
      <c r="AS1226" s="10"/>
      <c r="AT1226" s="152"/>
      <c r="AU1226" t="s">
        <v>1813</v>
      </c>
    </row>
    <row r="1227" spans="1:47" ht="15" customHeight="1">
      <c r="A1227" s="6" t="s">
        <v>116</v>
      </c>
      <c r="B1227" s="6" t="s">
        <v>117</v>
      </c>
      <c r="C1227" s="6" t="s">
        <v>821</v>
      </c>
      <c r="D1227" s="6" t="s">
        <v>2613</v>
      </c>
      <c r="E1227" s="6"/>
      <c r="F1227" s="9">
        <v>0.25</v>
      </c>
      <c r="G1227" s="23" t="s">
        <v>525</v>
      </c>
      <c r="H1227" s="6" t="s">
        <v>525</v>
      </c>
      <c r="I1227" s="6" t="s">
        <v>444</v>
      </c>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7"/>
      <c r="AG1227" s="7">
        <f t="shared" ref="AG1227:AH1227" si="1338">IF(H1227="US",1,0)</f>
        <v>1</v>
      </c>
      <c r="AH1227" s="7">
        <f t="shared" si="1338"/>
        <v>0</v>
      </c>
      <c r="AI1227" s="7">
        <f t="shared" si="1329"/>
        <v>1</v>
      </c>
      <c r="AJ1227" s="7" t="str">
        <f t="shared" si="1330"/>
        <v>0</v>
      </c>
      <c r="AK1227" s="7" t="str">
        <f t="shared" si="1331"/>
        <v>6</v>
      </c>
      <c r="AL1227" s="7" t="str">
        <f t="shared" si="1332"/>
        <v>1</v>
      </c>
      <c r="AM1227" s="7" t="str">
        <f t="shared" si="1333"/>
        <v>0</v>
      </c>
      <c r="AN1227" s="7" t="str">
        <f t="shared" si="1334"/>
        <v>11</v>
      </c>
      <c r="AO1227" s="7" t="str">
        <f t="shared" si="1335"/>
        <v>14</v>
      </c>
      <c r="AP1227" s="7">
        <f t="shared" si="1336"/>
        <v>12.5</v>
      </c>
      <c r="AQ1227" s="7">
        <f t="shared" si="1337"/>
        <v>44.5</v>
      </c>
      <c r="AR1227" s="10">
        <f>IF(AQ1227&lt;AQ1226,AR1226+1,AR1226)</f>
        <v>1</v>
      </c>
      <c r="AS1227" s="10"/>
      <c r="AT1227" s="152"/>
      <c r="AU1227" t="s">
        <v>1813</v>
      </c>
    </row>
    <row r="1228" spans="1:47" ht="15" customHeight="1">
      <c r="A1228" s="18" t="s">
        <v>116</v>
      </c>
      <c r="B1228" s="18" t="s">
        <v>117</v>
      </c>
      <c r="C1228" s="18" t="s">
        <v>821</v>
      </c>
      <c r="D1228" s="18" t="s">
        <v>2614</v>
      </c>
      <c r="E1228" s="18"/>
      <c r="F1228" s="17"/>
      <c r="G1228" s="23"/>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7"/>
      <c r="AG1228" s="7"/>
      <c r="AH1228" s="7"/>
      <c r="AI1228" s="7"/>
      <c r="AJ1228" s="7"/>
      <c r="AK1228" s="7"/>
      <c r="AL1228" s="7"/>
      <c r="AM1228" s="7"/>
      <c r="AN1228" s="7"/>
      <c r="AO1228" s="7"/>
      <c r="AP1228" s="7"/>
      <c r="AQ1228" s="7"/>
      <c r="AR1228" s="10"/>
      <c r="AS1228" s="10"/>
      <c r="AT1228" s="152"/>
      <c r="AU1228" s="80" t="s">
        <v>1038</v>
      </c>
    </row>
    <row r="1229" spans="1:47" ht="15" customHeight="1">
      <c r="A1229" s="18" t="s">
        <v>116</v>
      </c>
      <c r="B1229" s="18" t="s">
        <v>117</v>
      </c>
      <c r="C1229" s="18" t="s">
        <v>821</v>
      </c>
      <c r="D1229" s="18" t="s">
        <v>2615</v>
      </c>
      <c r="E1229" s="18"/>
      <c r="F1229" s="17"/>
      <c r="G1229" s="23"/>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7"/>
      <c r="AG1229" s="7"/>
      <c r="AH1229" s="7"/>
      <c r="AI1229" s="7"/>
      <c r="AJ1229" s="7"/>
      <c r="AK1229" s="7"/>
      <c r="AL1229" s="7"/>
      <c r="AM1229" s="7"/>
      <c r="AN1229" s="7"/>
      <c r="AO1229" s="7"/>
      <c r="AP1229" s="7"/>
      <c r="AQ1229" s="7"/>
      <c r="AR1229" s="10"/>
      <c r="AS1229" s="10"/>
      <c r="AT1229" s="152"/>
      <c r="AU1229" s="80" t="s">
        <v>1038</v>
      </c>
    </row>
    <row r="1230" spans="1:47" ht="15" customHeight="1">
      <c r="A1230" s="6" t="s">
        <v>116</v>
      </c>
      <c r="B1230" s="6" t="s">
        <v>117</v>
      </c>
      <c r="C1230" s="6" t="s">
        <v>1568</v>
      </c>
      <c r="D1230" s="6"/>
      <c r="E1230" s="6"/>
      <c r="F1230" s="9">
        <v>0.25</v>
      </c>
      <c r="G1230" s="23" t="s">
        <v>525</v>
      </c>
      <c r="H1230" s="6" t="s">
        <v>538</v>
      </c>
      <c r="I1230" s="6" t="s">
        <v>538</v>
      </c>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7">
        <v>0</v>
      </c>
      <c r="AG1230" s="7">
        <f t="shared" ref="AG1230:AH1230" si="1339">IF(H1230="US",1,0)</f>
        <v>0</v>
      </c>
      <c r="AH1230" s="7">
        <f t="shared" si="1339"/>
        <v>0</v>
      </c>
      <c r="AI1230" s="7">
        <f t="shared" ref="AI1230:AI1231" si="1340">IF(G1230="US",1,0)</f>
        <v>1</v>
      </c>
      <c r="AJ1230" s="7" t="str">
        <f t="shared" ref="AJ1230:AJ1231" si="1341">IF(AF1230=0,"0",IF(AF1230=0.5,"3","6"))</f>
        <v>0</v>
      </c>
      <c r="AK1230" s="7" t="str">
        <f t="shared" ref="AK1230:AK1231" si="1342">IF(AI1230=1,"6","0")</f>
        <v>6</v>
      </c>
      <c r="AL1230" s="7" t="str">
        <f t="shared" ref="AL1230:AL1231" si="1343">IF(AF1230=0,"1",IF(AF1230=0.5,"3","6"))</f>
        <v>1</v>
      </c>
      <c r="AM1230" s="7" t="str">
        <f t="shared" ref="AM1230:AM1231" si="1344">IF(AH1230=1,"7","0")</f>
        <v>0</v>
      </c>
      <c r="AN1230" s="7" t="str">
        <f t="shared" ref="AN1230:AN1231" si="1345">IF(AI1230=1,"11","0")</f>
        <v>11</v>
      </c>
      <c r="AO1230" s="7" t="str">
        <f t="shared" ref="AO1230:AO1231" si="1346">IF(AG1230=1,"14","0")</f>
        <v>0</v>
      </c>
      <c r="AP1230" s="7">
        <f t="shared" ref="AP1230:AP1231" si="1347">(0.5*F1230)*100</f>
        <v>12.5</v>
      </c>
      <c r="AQ1230" s="7">
        <f t="shared" ref="AQ1230:AQ1231" si="1348">SUM(AJ1230+AK1230+AL1230+AM1230+AN1230+AO1230+AP1230)</f>
        <v>30.5</v>
      </c>
      <c r="AR1230" s="10">
        <f>IF(AQ1230&lt;AQ1227,AR1227+1,AR1227)</f>
        <v>2</v>
      </c>
      <c r="AS1230" s="10"/>
      <c r="AT1230" s="152"/>
      <c r="AU1230" t="s">
        <v>1812</v>
      </c>
    </row>
    <row r="1231" spans="1:47" ht="15" customHeight="1">
      <c r="A1231" s="6" t="s">
        <v>116</v>
      </c>
      <c r="B1231" s="6" t="s">
        <v>117</v>
      </c>
      <c r="C1231" s="6" t="s">
        <v>2625</v>
      </c>
      <c r="D1231" s="6" t="s">
        <v>2613</v>
      </c>
      <c r="E1231" s="6"/>
      <c r="F1231" s="9">
        <v>0</v>
      </c>
      <c r="G1231" s="23" t="s">
        <v>538</v>
      </c>
      <c r="H1231" s="6" t="s">
        <v>538</v>
      </c>
      <c r="I1231" s="6" t="s">
        <v>444</v>
      </c>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7">
        <v>0</v>
      </c>
      <c r="AG1231" s="7">
        <f t="shared" ref="AG1231:AH1231" si="1349">IF(H1231="US",1,0)</f>
        <v>0</v>
      </c>
      <c r="AH1231" s="7">
        <f t="shared" si="1349"/>
        <v>0</v>
      </c>
      <c r="AI1231" s="7">
        <f t="shared" si="1340"/>
        <v>0</v>
      </c>
      <c r="AJ1231" s="7" t="str">
        <f t="shared" si="1341"/>
        <v>0</v>
      </c>
      <c r="AK1231" s="7" t="str">
        <f t="shared" si="1342"/>
        <v>0</v>
      </c>
      <c r="AL1231" s="7" t="str">
        <f t="shared" si="1343"/>
        <v>1</v>
      </c>
      <c r="AM1231" s="7" t="str">
        <f t="shared" si="1344"/>
        <v>0</v>
      </c>
      <c r="AN1231" s="7" t="str">
        <f t="shared" si="1345"/>
        <v>0</v>
      </c>
      <c r="AO1231" s="7" t="str">
        <f t="shared" si="1346"/>
        <v>0</v>
      </c>
      <c r="AP1231" s="7">
        <f t="shared" si="1347"/>
        <v>0</v>
      </c>
      <c r="AQ1231" s="7">
        <f t="shared" si="1348"/>
        <v>1</v>
      </c>
      <c r="AR1231" s="10" t="e">
        <f>IF(AQ1231&lt;#REF!,#REF!+1,#REF!)</f>
        <v>#REF!</v>
      </c>
      <c r="AS1231" s="10"/>
      <c r="AT1231" s="152"/>
      <c r="AU1231" t="s">
        <v>1813</v>
      </c>
    </row>
    <row r="1232" spans="1:47" ht="15" customHeight="1">
      <c r="A1232" s="18" t="s">
        <v>116</v>
      </c>
      <c r="B1232" s="18" t="s">
        <v>117</v>
      </c>
      <c r="C1232" s="18" t="s">
        <v>2625</v>
      </c>
      <c r="D1232" s="18" t="s">
        <v>2614</v>
      </c>
      <c r="E1232" s="18"/>
      <c r="F1232" s="17"/>
      <c r="G1232" s="23"/>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7"/>
      <c r="AG1232" s="7"/>
      <c r="AH1232" s="7"/>
      <c r="AI1232" s="7"/>
      <c r="AJ1232" s="7"/>
      <c r="AK1232" s="7"/>
      <c r="AL1232" s="7"/>
      <c r="AM1232" s="7"/>
      <c r="AN1232" s="7"/>
      <c r="AO1232" s="7"/>
      <c r="AP1232" s="7"/>
      <c r="AQ1232" s="7"/>
      <c r="AR1232" s="10"/>
      <c r="AS1232" s="10"/>
      <c r="AT1232" s="152"/>
      <c r="AU1232" s="80" t="s">
        <v>1038</v>
      </c>
    </row>
    <row r="1233" spans="1:47" ht="15" customHeight="1">
      <c r="A1233" s="18" t="s">
        <v>116</v>
      </c>
      <c r="B1233" s="18" t="s">
        <v>117</v>
      </c>
      <c r="C1233" s="18" t="s">
        <v>2625</v>
      </c>
      <c r="D1233" s="18" t="s">
        <v>2615</v>
      </c>
      <c r="E1233" s="18"/>
      <c r="F1233" s="17"/>
      <c r="G1233" s="23"/>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7"/>
      <c r="AG1233" s="7"/>
      <c r="AH1233" s="7"/>
      <c r="AI1233" s="7"/>
      <c r="AJ1233" s="7"/>
      <c r="AK1233" s="7"/>
      <c r="AL1233" s="7"/>
      <c r="AM1233" s="7"/>
      <c r="AN1233" s="7"/>
      <c r="AO1233" s="7"/>
      <c r="AP1233" s="7"/>
      <c r="AQ1233" s="7"/>
      <c r="AR1233" s="10"/>
      <c r="AS1233" s="10"/>
      <c r="AT1233" s="152"/>
      <c r="AU1233" s="80" t="s">
        <v>1038</v>
      </c>
    </row>
    <row r="1234" spans="1:47" ht="15" customHeight="1">
      <c r="A1234" s="6" t="s">
        <v>116</v>
      </c>
      <c r="B1234" s="6" t="s">
        <v>117</v>
      </c>
      <c r="C1234" s="6" t="s">
        <v>275</v>
      </c>
      <c r="D1234" s="6" t="s">
        <v>2029</v>
      </c>
      <c r="E1234" s="6"/>
      <c r="F1234" s="9">
        <v>0.15</v>
      </c>
      <c r="G1234" s="23" t="s">
        <v>444</v>
      </c>
      <c r="H1234" s="6" t="s">
        <v>444</v>
      </c>
      <c r="I1234" s="6" t="s">
        <v>444</v>
      </c>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7">
        <v>0</v>
      </c>
      <c r="AG1234" s="7">
        <f t="shared" ref="AG1234:AH1234" si="1350">IF(H1234="US",1,0)</f>
        <v>0</v>
      </c>
      <c r="AH1234" s="7">
        <f t="shared" si="1350"/>
        <v>0</v>
      </c>
      <c r="AI1234" s="7">
        <f>IF(G1234="US",1,0)</f>
        <v>0</v>
      </c>
      <c r="AJ1234" s="7" t="str">
        <f>IF(AF1234=0,"0",IF(AF1234=0.5,"3","6"))</f>
        <v>0</v>
      </c>
      <c r="AK1234" s="7" t="str">
        <f>IF(AI1234=1,"6","0")</f>
        <v>0</v>
      </c>
      <c r="AL1234" s="7" t="str">
        <f>IF(AF1234=0,"1",IF(AF1234=0.5,"3","6"))</f>
        <v>1</v>
      </c>
      <c r="AM1234" s="7" t="str">
        <f>IF(AH1234=1,"7","0")</f>
        <v>0</v>
      </c>
      <c r="AN1234" s="7" t="str">
        <f>IF(AI1234=1,"11","0")</f>
        <v>0</v>
      </c>
      <c r="AO1234" s="7" t="str">
        <f>IF(AG1234=1,"14","0")</f>
        <v>0</v>
      </c>
      <c r="AP1234" s="7">
        <f>(0.5*F1234)*100</f>
        <v>7.5</v>
      </c>
      <c r="AQ1234" s="7">
        <f>SUM(AJ1234+AK1234+AL1234+AM1234+AN1234+AO1234+AP1234)</f>
        <v>8.5</v>
      </c>
      <c r="AR1234" s="10" t="e">
        <f>IF(AQ1234&lt;AQ1231,AR1231+1,AR1231)</f>
        <v>#REF!</v>
      </c>
      <c r="AS1234" s="10"/>
      <c r="AT1234" s="152"/>
      <c r="AU1234" t="s">
        <v>1813</v>
      </c>
    </row>
    <row r="1235" spans="1:47" ht="15" customHeight="1">
      <c r="A1235" s="18" t="s">
        <v>116</v>
      </c>
      <c r="B1235" s="18" t="s">
        <v>117</v>
      </c>
      <c r="C1235" s="18" t="s">
        <v>275</v>
      </c>
      <c r="D1235" s="18" t="s">
        <v>2605</v>
      </c>
      <c r="E1235" s="18"/>
      <c r="F1235" s="17"/>
      <c r="G1235" s="23"/>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7"/>
      <c r="AG1235" s="7"/>
      <c r="AH1235" s="7"/>
      <c r="AI1235" s="7"/>
      <c r="AJ1235" s="7"/>
      <c r="AK1235" s="7"/>
      <c r="AL1235" s="7"/>
      <c r="AM1235" s="7"/>
      <c r="AN1235" s="7"/>
      <c r="AO1235" s="7"/>
      <c r="AP1235" s="7"/>
      <c r="AQ1235" s="7"/>
      <c r="AR1235" s="10"/>
      <c r="AS1235" s="10"/>
      <c r="AT1235" s="152"/>
      <c r="AU1235" s="80" t="s">
        <v>1038</v>
      </c>
    </row>
    <row r="1236" spans="1:47" ht="15" customHeight="1">
      <c r="A1236" s="18" t="s">
        <v>116</v>
      </c>
      <c r="B1236" s="18" t="s">
        <v>117</v>
      </c>
      <c r="C1236" s="18" t="s">
        <v>275</v>
      </c>
      <c r="D1236" s="18" t="s">
        <v>2606</v>
      </c>
      <c r="E1236" s="18"/>
      <c r="F1236" s="17"/>
      <c r="G1236" s="23"/>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7"/>
      <c r="AG1236" s="7"/>
      <c r="AH1236" s="7"/>
      <c r="AI1236" s="7"/>
      <c r="AJ1236" s="7"/>
      <c r="AK1236" s="7"/>
      <c r="AL1236" s="7"/>
      <c r="AM1236" s="7"/>
      <c r="AN1236" s="7"/>
      <c r="AO1236" s="7"/>
      <c r="AP1236" s="7"/>
      <c r="AQ1236" s="7"/>
      <c r="AR1236" s="10"/>
      <c r="AS1236" s="10"/>
      <c r="AT1236" s="152"/>
      <c r="AU1236" s="80" t="s">
        <v>1038</v>
      </c>
    </row>
    <row r="1237" spans="1:47" ht="15" customHeight="1">
      <c r="A1237" s="28" t="s">
        <v>116</v>
      </c>
      <c r="B1237" s="28" t="s">
        <v>117</v>
      </c>
      <c r="C1237" s="28" t="s">
        <v>1569</v>
      </c>
      <c r="D1237" s="28"/>
      <c r="E1237" s="28"/>
      <c r="F1237" s="81">
        <v>0.15</v>
      </c>
      <c r="G1237" s="23" t="s">
        <v>444</v>
      </c>
      <c r="H1237" s="6" t="s">
        <v>538</v>
      </c>
      <c r="I1237" s="6" t="s">
        <v>444</v>
      </c>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7">
        <v>0</v>
      </c>
      <c r="AG1237" s="7">
        <f t="shared" ref="AG1237:AH1237" si="1351">IF(H1237="US",1,0)</f>
        <v>0</v>
      </c>
      <c r="AH1237" s="7">
        <f t="shared" si="1351"/>
        <v>0</v>
      </c>
      <c r="AI1237" s="7">
        <f t="shared" ref="AI1237:AI1238" si="1352">IF(G1237="US",1,0)</f>
        <v>0</v>
      </c>
      <c r="AJ1237" s="7" t="str">
        <f t="shared" ref="AJ1237:AJ1238" si="1353">IF(AF1237=0,"0",IF(AF1237=0.5,"3","6"))</f>
        <v>0</v>
      </c>
      <c r="AK1237" s="7" t="str">
        <f t="shared" ref="AK1237:AK1238" si="1354">IF(AI1237=1,"6","0")</f>
        <v>0</v>
      </c>
      <c r="AL1237" s="7" t="str">
        <f t="shared" ref="AL1237:AL1238" si="1355">IF(AF1237=0,"1",IF(AF1237=0.5,"3","6"))</f>
        <v>1</v>
      </c>
      <c r="AM1237" s="7" t="str">
        <f t="shared" ref="AM1237:AM1238" si="1356">IF(AH1237=1,"7","0")</f>
        <v>0</v>
      </c>
      <c r="AN1237" s="7" t="str">
        <f t="shared" ref="AN1237:AN1238" si="1357">IF(AI1237=1,"11","0")</f>
        <v>0</v>
      </c>
      <c r="AO1237" s="7" t="str">
        <f t="shared" ref="AO1237:AO1238" si="1358">IF(AG1237=1,"14","0")</f>
        <v>0</v>
      </c>
      <c r="AP1237" s="7">
        <f t="shared" ref="AP1237:AP1238" si="1359">(0.5*F1237)*100</f>
        <v>7.5</v>
      </c>
      <c r="AQ1237" s="7">
        <f t="shared" ref="AQ1237:AQ1238" si="1360">SUM(AJ1237+AK1237+AL1237+AM1237+AN1237+AO1237+AP1237)</f>
        <v>8.5</v>
      </c>
      <c r="AR1237" s="10" t="e">
        <f>IF(AQ1237&lt;AQ1234,AR1234+1,AR1234)</f>
        <v>#REF!</v>
      </c>
      <c r="AS1237" s="10"/>
      <c r="AT1237" s="152"/>
      <c r="AU1237" s="82" t="s">
        <v>1757</v>
      </c>
    </row>
    <row r="1238" spans="1:47" ht="15" customHeight="1">
      <c r="A1238" s="6" t="s">
        <v>116</v>
      </c>
      <c r="B1238" s="6" t="s">
        <v>117</v>
      </c>
      <c r="C1238" s="6" t="s">
        <v>160</v>
      </c>
      <c r="D1238" s="6" t="s">
        <v>2626</v>
      </c>
      <c r="E1238" s="6"/>
      <c r="F1238" s="9">
        <v>0.5</v>
      </c>
      <c r="G1238" s="23" t="s">
        <v>525</v>
      </c>
      <c r="H1238" s="6" t="s">
        <v>525</v>
      </c>
      <c r="I1238" s="6" t="s">
        <v>538</v>
      </c>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7">
        <v>0</v>
      </c>
      <c r="AG1238" s="7">
        <f t="shared" ref="AG1238:AH1238" si="1361">IF(H1238="US",1,0)</f>
        <v>1</v>
      </c>
      <c r="AH1238" s="7">
        <f t="shared" si="1361"/>
        <v>0</v>
      </c>
      <c r="AI1238" s="7">
        <f t="shared" si="1352"/>
        <v>1</v>
      </c>
      <c r="AJ1238" s="7" t="str">
        <f t="shared" si="1353"/>
        <v>0</v>
      </c>
      <c r="AK1238" s="7" t="str">
        <f t="shared" si="1354"/>
        <v>6</v>
      </c>
      <c r="AL1238" s="7" t="str">
        <f t="shared" si="1355"/>
        <v>1</v>
      </c>
      <c r="AM1238" s="7" t="str">
        <f t="shared" si="1356"/>
        <v>0</v>
      </c>
      <c r="AN1238" s="7" t="str">
        <f t="shared" si="1357"/>
        <v>11</v>
      </c>
      <c r="AO1238" s="7" t="str">
        <f t="shared" si="1358"/>
        <v>14</v>
      </c>
      <c r="AP1238" s="7">
        <f t="shared" si="1359"/>
        <v>25</v>
      </c>
      <c r="AQ1238" s="7">
        <f t="shared" si="1360"/>
        <v>57</v>
      </c>
      <c r="AR1238" s="10" t="e">
        <f>IF(AQ1238&lt;AQ1237,AR1237+1,AR1237)</f>
        <v>#REF!</v>
      </c>
      <c r="AS1238" s="10"/>
      <c r="AT1238" s="152"/>
      <c r="AU1238" t="s">
        <v>1813</v>
      </c>
    </row>
    <row r="1239" spans="1:47" ht="15" customHeight="1">
      <c r="A1239" s="18" t="s">
        <v>116</v>
      </c>
      <c r="B1239" s="18" t="s">
        <v>117</v>
      </c>
      <c r="C1239" s="18" t="s">
        <v>2627</v>
      </c>
      <c r="D1239" s="18" t="s">
        <v>2626</v>
      </c>
      <c r="E1239" s="18"/>
      <c r="F1239" s="17"/>
      <c r="G1239" s="23"/>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7"/>
      <c r="AG1239" s="7"/>
      <c r="AH1239" s="7"/>
      <c r="AI1239" s="7"/>
      <c r="AJ1239" s="7"/>
      <c r="AK1239" s="7"/>
      <c r="AL1239" s="8"/>
      <c r="AM1239" s="8"/>
      <c r="AN1239" s="7"/>
      <c r="AO1239" s="7"/>
      <c r="AP1239" s="7"/>
      <c r="AQ1239" s="7"/>
      <c r="AR1239" s="7"/>
      <c r="AS1239" s="7"/>
      <c r="AT1239" s="152"/>
      <c r="AU1239" s="80" t="s">
        <v>1038</v>
      </c>
    </row>
    <row r="1240" spans="1:47" ht="15" customHeight="1">
      <c r="A1240" s="18" t="s">
        <v>116</v>
      </c>
      <c r="B1240" s="18" t="s">
        <v>117</v>
      </c>
      <c r="C1240" s="18" t="s">
        <v>273</v>
      </c>
      <c r="D1240" s="18" t="s">
        <v>2628</v>
      </c>
      <c r="E1240" s="18"/>
      <c r="F1240" s="17"/>
      <c r="G1240" s="23"/>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7"/>
      <c r="AG1240" s="7"/>
      <c r="AH1240" s="7"/>
      <c r="AI1240" s="7"/>
      <c r="AJ1240" s="7"/>
      <c r="AK1240" s="7"/>
      <c r="AL1240" s="8"/>
      <c r="AM1240" s="8"/>
      <c r="AN1240" s="7"/>
      <c r="AO1240" s="7"/>
      <c r="AP1240" s="7"/>
      <c r="AQ1240" s="7"/>
      <c r="AR1240" s="7"/>
      <c r="AS1240" s="7"/>
      <c r="AT1240" s="152"/>
      <c r="AU1240" s="80" t="s">
        <v>1038</v>
      </c>
    </row>
    <row r="1241" spans="1:47" ht="15" customHeight="1">
      <c r="A1241" s="18" t="s">
        <v>116</v>
      </c>
      <c r="B1241" s="18" t="s">
        <v>117</v>
      </c>
      <c r="C1241" s="18" t="s">
        <v>273</v>
      </c>
      <c r="D1241" s="18" t="s">
        <v>2629</v>
      </c>
      <c r="E1241" s="18"/>
      <c r="F1241" s="17"/>
      <c r="G1241" s="23"/>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7"/>
      <c r="AG1241" s="7"/>
      <c r="AH1241" s="7"/>
      <c r="AI1241" s="7"/>
      <c r="AJ1241" s="7"/>
      <c r="AK1241" s="7"/>
      <c r="AL1241" s="8"/>
      <c r="AM1241" s="8"/>
      <c r="AN1241" s="7"/>
      <c r="AO1241" s="7"/>
      <c r="AP1241" s="7"/>
      <c r="AQ1241" s="7"/>
      <c r="AR1241" s="7"/>
      <c r="AS1241" s="7"/>
      <c r="AT1241" s="152"/>
      <c r="AU1241" s="80" t="s">
        <v>1038</v>
      </c>
    </row>
    <row r="1242" spans="1:47" ht="15" customHeight="1">
      <c r="A1242" s="18" t="s">
        <v>116</v>
      </c>
      <c r="B1242" s="18" t="s">
        <v>117</v>
      </c>
      <c r="C1242" s="18" t="s">
        <v>273</v>
      </c>
      <c r="D1242" s="18" t="s">
        <v>2630</v>
      </c>
      <c r="E1242" s="18"/>
      <c r="F1242" s="17"/>
      <c r="G1242" s="23"/>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7"/>
      <c r="AG1242" s="7"/>
      <c r="AH1242" s="7"/>
      <c r="AI1242" s="7"/>
      <c r="AJ1242" s="7"/>
      <c r="AK1242" s="7"/>
      <c r="AL1242" s="8"/>
      <c r="AM1242" s="8"/>
      <c r="AN1242" s="7"/>
      <c r="AO1242" s="7"/>
      <c r="AP1242" s="7"/>
      <c r="AQ1242" s="7"/>
      <c r="AR1242" s="7"/>
      <c r="AS1242" s="7"/>
      <c r="AT1242" s="152"/>
      <c r="AU1242" s="80" t="s">
        <v>1038</v>
      </c>
    </row>
    <row r="1243" spans="1:47" ht="15" customHeight="1">
      <c r="A1243" s="18" t="s">
        <v>116</v>
      </c>
      <c r="B1243" s="18" t="s">
        <v>117</v>
      </c>
      <c r="C1243" s="18" t="s">
        <v>273</v>
      </c>
      <c r="D1243" s="18" t="s">
        <v>2631</v>
      </c>
      <c r="E1243" s="18"/>
      <c r="F1243" s="17"/>
      <c r="G1243" s="23"/>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7"/>
      <c r="AG1243" s="7"/>
      <c r="AH1243" s="7"/>
      <c r="AI1243" s="7"/>
      <c r="AJ1243" s="7"/>
      <c r="AK1243" s="7"/>
      <c r="AL1243" s="8"/>
      <c r="AM1243" s="8"/>
      <c r="AN1243" s="7"/>
      <c r="AO1243" s="7"/>
      <c r="AP1243" s="7"/>
      <c r="AQ1243" s="7"/>
      <c r="AR1243" s="7"/>
      <c r="AS1243" s="7"/>
      <c r="AT1243" s="152"/>
      <c r="AU1243" s="80" t="s">
        <v>1038</v>
      </c>
    </row>
    <row r="1244" spans="1:47" ht="15" customHeight="1">
      <c r="A1244" s="28" t="s">
        <v>116</v>
      </c>
      <c r="B1244" s="28" t="s">
        <v>117</v>
      </c>
      <c r="C1244" s="28" t="s">
        <v>1570</v>
      </c>
      <c r="D1244" s="28"/>
      <c r="E1244" s="28"/>
      <c r="F1244" s="81">
        <v>0.15</v>
      </c>
      <c r="G1244" s="23" t="s">
        <v>444</v>
      </c>
      <c r="H1244" s="6" t="s">
        <v>444</v>
      </c>
      <c r="I1244" s="6" t="s">
        <v>444</v>
      </c>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7">
        <v>0</v>
      </c>
      <c r="AG1244" s="7">
        <f t="shared" ref="AG1244:AH1244" si="1362">IF(H1244="US",1,0)</f>
        <v>0</v>
      </c>
      <c r="AH1244" s="7">
        <f t="shared" si="1362"/>
        <v>0</v>
      </c>
      <c r="AI1244" s="7">
        <f t="shared" ref="AI1244:AI1245" si="1363">IF(G1244="US",1,0)</f>
        <v>0</v>
      </c>
      <c r="AJ1244" s="7" t="str">
        <f t="shared" ref="AJ1244:AJ1245" si="1364">IF(AF1244=0,"0",IF(AF1244=0.5,"3","6"))</f>
        <v>0</v>
      </c>
      <c r="AK1244" s="7" t="str">
        <f t="shared" ref="AK1244:AK1245" si="1365">IF(AI1244=1,"6","0")</f>
        <v>0</v>
      </c>
      <c r="AL1244" s="7" t="str">
        <f t="shared" ref="AL1244:AL1245" si="1366">IF(AF1244=0,"1",IF(AF1244=0.5,"3","6"))</f>
        <v>1</v>
      </c>
      <c r="AM1244" s="7" t="str">
        <f t="shared" ref="AM1244:AM1245" si="1367">IF(AH1244=1,"7","0")</f>
        <v>0</v>
      </c>
      <c r="AN1244" s="7" t="str">
        <f t="shared" ref="AN1244:AN1245" si="1368">IF(AI1244=1,"11","0")</f>
        <v>0</v>
      </c>
      <c r="AO1244" s="7" t="str">
        <f t="shared" ref="AO1244:AO1245" si="1369">IF(AG1244=1,"14","0")</f>
        <v>0</v>
      </c>
      <c r="AP1244" s="7">
        <f t="shared" ref="AP1244:AP1245" si="1370">(0.5*F1244)*100</f>
        <v>7.5</v>
      </c>
      <c r="AQ1244" s="7">
        <f t="shared" ref="AQ1244:AQ1245" si="1371">SUM(AJ1244+AK1244+AL1244+AM1244+AN1244+AO1244+AP1244)</f>
        <v>8.5</v>
      </c>
      <c r="AR1244" s="10">
        <f t="shared" ref="AR1244:AR1245" si="1372">IF(AQ1244&lt;AQ1243,AR1243+1,AR1243)</f>
        <v>0</v>
      </c>
      <c r="AS1244" s="10"/>
      <c r="AT1244" s="152"/>
      <c r="AU1244" s="82" t="s">
        <v>1757</v>
      </c>
    </row>
    <row r="1245" spans="1:47" ht="15" customHeight="1">
      <c r="A1245" s="28" t="s">
        <v>116</v>
      </c>
      <c r="B1245" s="28" t="s">
        <v>117</v>
      </c>
      <c r="C1245" s="28" t="s">
        <v>823</v>
      </c>
      <c r="D1245" s="28"/>
      <c r="E1245" s="28"/>
      <c r="F1245" s="81">
        <v>0.15</v>
      </c>
      <c r="G1245" s="23" t="s">
        <v>444</v>
      </c>
      <c r="H1245" s="6" t="s">
        <v>444</v>
      </c>
      <c r="I1245" s="6" t="s">
        <v>1189</v>
      </c>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7">
        <v>0</v>
      </c>
      <c r="AG1245" s="7">
        <f t="shared" ref="AG1245:AH1245" si="1373">IF(H1245="US",1,0)</f>
        <v>0</v>
      </c>
      <c r="AH1245" s="7">
        <f t="shared" si="1373"/>
        <v>0</v>
      </c>
      <c r="AI1245" s="7">
        <f t="shared" si="1363"/>
        <v>0</v>
      </c>
      <c r="AJ1245" s="7" t="str">
        <f t="shared" si="1364"/>
        <v>0</v>
      </c>
      <c r="AK1245" s="7" t="str">
        <f t="shared" si="1365"/>
        <v>0</v>
      </c>
      <c r="AL1245" s="7" t="str">
        <f t="shared" si="1366"/>
        <v>1</v>
      </c>
      <c r="AM1245" s="7" t="str">
        <f t="shared" si="1367"/>
        <v>0</v>
      </c>
      <c r="AN1245" s="7" t="str">
        <f t="shared" si="1368"/>
        <v>0</v>
      </c>
      <c r="AO1245" s="7" t="str">
        <f t="shared" si="1369"/>
        <v>0</v>
      </c>
      <c r="AP1245" s="7">
        <f t="shared" si="1370"/>
        <v>7.5</v>
      </c>
      <c r="AQ1245" s="7">
        <f t="shared" si="1371"/>
        <v>8.5</v>
      </c>
      <c r="AR1245" s="10">
        <f t="shared" si="1372"/>
        <v>0</v>
      </c>
      <c r="AS1245" s="10"/>
      <c r="AT1245" s="152"/>
      <c r="AU1245" s="82" t="s">
        <v>1757</v>
      </c>
    </row>
    <row r="1246" spans="1:47" ht="15" customHeight="1">
      <c r="A1246" s="18" t="s">
        <v>997</v>
      </c>
      <c r="B1246" s="18" t="s">
        <v>387</v>
      </c>
      <c r="C1246" s="18" t="s">
        <v>2632</v>
      </c>
      <c r="D1246" s="18"/>
      <c r="E1246" s="18"/>
      <c r="F1246" s="17"/>
      <c r="G1246" s="23"/>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7"/>
      <c r="AG1246" s="7"/>
      <c r="AH1246" s="7"/>
      <c r="AI1246" s="7"/>
      <c r="AJ1246" s="7"/>
      <c r="AK1246" s="7"/>
      <c r="AL1246" s="7"/>
      <c r="AM1246" s="7"/>
      <c r="AN1246" s="7"/>
      <c r="AO1246" s="7"/>
      <c r="AP1246" s="7"/>
      <c r="AQ1246" s="7"/>
      <c r="AR1246" s="10"/>
      <c r="AS1246" s="10"/>
      <c r="AT1246" s="152"/>
      <c r="AU1246" s="80" t="s">
        <v>1038</v>
      </c>
    </row>
    <row r="1247" spans="1:47" ht="15" customHeight="1">
      <c r="A1247" s="18" t="s">
        <v>997</v>
      </c>
      <c r="B1247" s="18" t="s">
        <v>387</v>
      </c>
      <c r="C1247" s="18" t="s">
        <v>2632</v>
      </c>
      <c r="D1247" s="18" t="s">
        <v>2029</v>
      </c>
      <c r="E1247" s="18"/>
      <c r="F1247" s="17"/>
      <c r="G1247" s="23"/>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7"/>
      <c r="AG1247" s="7"/>
      <c r="AH1247" s="7"/>
      <c r="AI1247" s="7"/>
      <c r="AJ1247" s="7"/>
      <c r="AK1247" s="7"/>
      <c r="AL1247" s="7"/>
      <c r="AM1247" s="7"/>
      <c r="AN1247" s="7"/>
      <c r="AO1247" s="7"/>
      <c r="AP1247" s="7"/>
      <c r="AQ1247" s="7"/>
      <c r="AR1247" s="10"/>
      <c r="AS1247" s="10"/>
      <c r="AT1247" s="152"/>
      <c r="AU1247" s="80" t="s">
        <v>1038</v>
      </c>
    </row>
    <row r="1248" spans="1:47" ht="15" customHeight="1">
      <c r="A1248" s="18" t="s">
        <v>997</v>
      </c>
      <c r="B1248" s="18" t="s">
        <v>387</v>
      </c>
      <c r="C1248" s="18" t="s">
        <v>2632</v>
      </c>
      <c r="D1248" s="18" t="s">
        <v>702</v>
      </c>
      <c r="E1248" s="18"/>
      <c r="F1248" s="17"/>
      <c r="G1248" s="23"/>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7"/>
      <c r="AG1248" s="7"/>
      <c r="AH1248" s="7"/>
      <c r="AI1248" s="7"/>
      <c r="AJ1248" s="7"/>
      <c r="AK1248" s="7"/>
      <c r="AL1248" s="7"/>
      <c r="AM1248" s="7"/>
      <c r="AN1248" s="7"/>
      <c r="AO1248" s="7"/>
      <c r="AP1248" s="7"/>
      <c r="AQ1248" s="7"/>
      <c r="AR1248" s="10"/>
      <c r="AS1248" s="10"/>
      <c r="AT1248" s="152"/>
      <c r="AU1248" s="80" t="s">
        <v>1038</v>
      </c>
    </row>
    <row r="1249" spans="1:47" ht="15" customHeight="1">
      <c r="A1249" s="6" t="s">
        <v>997</v>
      </c>
      <c r="B1249" s="6" t="s">
        <v>387</v>
      </c>
      <c r="C1249" s="6" t="s">
        <v>1571</v>
      </c>
      <c r="D1249" s="6"/>
      <c r="E1249" s="6"/>
      <c r="F1249" s="9">
        <v>0</v>
      </c>
      <c r="G1249" s="23" t="s">
        <v>446</v>
      </c>
      <c r="H1249" s="6" t="s">
        <v>446</v>
      </c>
      <c r="I1249" s="6" t="s">
        <v>446</v>
      </c>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7">
        <v>0</v>
      </c>
      <c r="AG1249" s="7">
        <f t="shared" ref="AG1249:AH1249" si="1374">IF(H1249="US",1,0)</f>
        <v>0</v>
      </c>
      <c r="AH1249" s="7">
        <f t="shared" si="1374"/>
        <v>0</v>
      </c>
      <c r="AI1249" s="7">
        <f>IF(G1249="US",1,0)</f>
        <v>0</v>
      </c>
      <c r="AJ1249" s="7" t="str">
        <f>IF(AF1249=0,"0",IF(AF1249=0.5,"3","6"))</f>
        <v>0</v>
      </c>
      <c r="AK1249" s="7" t="str">
        <f>IF(AI1249=1,"6","0")</f>
        <v>0</v>
      </c>
      <c r="AL1249" s="7" t="str">
        <f>IF(AF1249=0,"1",IF(AF1249=0.5,"3","6"))</f>
        <v>1</v>
      </c>
      <c r="AM1249" s="7" t="str">
        <f>IF(AH1249=1,"7","0")</f>
        <v>0</v>
      </c>
      <c r="AN1249" s="7" t="str">
        <f>IF(AI1249=1,"11","0")</f>
        <v>0</v>
      </c>
      <c r="AO1249" s="7" t="str">
        <f>IF(AG1249=1,"14","0")</f>
        <v>0</v>
      </c>
      <c r="AP1249" s="7">
        <f>(0.5*F1249)*100</f>
        <v>0</v>
      </c>
      <c r="AQ1249" s="7">
        <f>SUM(AJ1249+AK1249+AL1249+AM1249+AN1249+AO1249+AP1249)</f>
        <v>1</v>
      </c>
      <c r="AR1249" s="10">
        <f>IF(AQ1249&lt;AQ1248,AR1248+1,AR1248)</f>
        <v>0</v>
      </c>
      <c r="AS1249" s="10"/>
      <c r="AT1249" s="152"/>
      <c r="AU1249" t="s">
        <v>1813</v>
      </c>
    </row>
    <row r="1250" spans="1:47" ht="15" customHeight="1">
      <c r="A1250" s="18" t="s">
        <v>997</v>
      </c>
      <c r="B1250" s="18" t="s">
        <v>387</v>
      </c>
      <c r="C1250" s="18" t="s">
        <v>1571</v>
      </c>
      <c r="D1250" s="18" t="s">
        <v>2029</v>
      </c>
      <c r="E1250" s="18"/>
      <c r="F1250" s="17"/>
      <c r="G1250" s="23"/>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7"/>
      <c r="AG1250" s="7"/>
      <c r="AH1250" s="7"/>
      <c r="AI1250" s="7"/>
      <c r="AJ1250" s="7"/>
      <c r="AK1250" s="7"/>
      <c r="AL1250" s="7"/>
      <c r="AM1250" s="7"/>
      <c r="AN1250" s="7"/>
      <c r="AO1250" s="7"/>
      <c r="AP1250" s="7"/>
      <c r="AQ1250" s="7"/>
      <c r="AR1250" s="10"/>
      <c r="AS1250" s="10"/>
      <c r="AT1250" s="152"/>
      <c r="AU1250" s="80" t="s">
        <v>1038</v>
      </c>
    </row>
    <row r="1251" spans="1:47" ht="15" customHeight="1">
      <c r="A1251" s="18" t="s">
        <v>997</v>
      </c>
      <c r="B1251" s="18" t="s">
        <v>387</v>
      </c>
      <c r="C1251" s="18" t="s">
        <v>1571</v>
      </c>
      <c r="D1251" s="18" t="s">
        <v>702</v>
      </c>
      <c r="E1251" s="18"/>
      <c r="F1251" s="17"/>
      <c r="G1251" s="23"/>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7"/>
      <c r="AG1251" s="7"/>
      <c r="AH1251" s="7"/>
      <c r="AI1251" s="7"/>
      <c r="AJ1251" s="7"/>
      <c r="AK1251" s="7"/>
      <c r="AL1251" s="7"/>
      <c r="AM1251" s="7"/>
      <c r="AN1251" s="7"/>
      <c r="AO1251" s="7"/>
      <c r="AP1251" s="7"/>
      <c r="AQ1251" s="7"/>
      <c r="AR1251" s="10"/>
      <c r="AS1251" s="10"/>
      <c r="AT1251" s="152"/>
      <c r="AU1251" s="80" t="s">
        <v>1038</v>
      </c>
    </row>
    <row r="1252" spans="1:47" ht="15" customHeight="1">
      <c r="A1252" s="18" t="s">
        <v>997</v>
      </c>
      <c r="B1252" s="18" t="s">
        <v>387</v>
      </c>
      <c r="C1252" s="18" t="s">
        <v>1571</v>
      </c>
      <c r="D1252" s="18" t="s">
        <v>2633</v>
      </c>
      <c r="E1252" s="18"/>
      <c r="F1252" s="17"/>
      <c r="G1252" s="23"/>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7"/>
      <c r="AG1252" s="7"/>
      <c r="AH1252" s="7"/>
      <c r="AI1252" s="7"/>
      <c r="AJ1252" s="7"/>
      <c r="AK1252" s="7"/>
      <c r="AL1252" s="7"/>
      <c r="AM1252" s="7"/>
      <c r="AN1252" s="7"/>
      <c r="AO1252" s="7"/>
      <c r="AP1252" s="7"/>
      <c r="AQ1252" s="7"/>
      <c r="AR1252" s="10"/>
      <c r="AS1252" s="10"/>
      <c r="AT1252" s="152"/>
      <c r="AU1252" s="80" t="s">
        <v>1038</v>
      </c>
    </row>
    <row r="1253" spans="1:47" ht="15" customHeight="1">
      <c r="A1253" s="18" t="s">
        <v>997</v>
      </c>
      <c r="B1253" s="18" t="s">
        <v>387</v>
      </c>
      <c r="C1253" s="18" t="s">
        <v>2634</v>
      </c>
      <c r="D1253" s="18"/>
      <c r="E1253" s="18"/>
      <c r="F1253" s="17"/>
      <c r="G1253" s="23"/>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7"/>
      <c r="AG1253" s="7"/>
      <c r="AH1253" s="7"/>
      <c r="AI1253" s="7"/>
      <c r="AJ1253" s="7"/>
      <c r="AK1253" s="7"/>
      <c r="AL1253" s="7"/>
      <c r="AM1253" s="7"/>
      <c r="AN1253" s="7"/>
      <c r="AO1253" s="7"/>
      <c r="AP1253" s="7"/>
      <c r="AQ1253" s="7"/>
      <c r="AR1253" s="10"/>
      <c r="AS1253" s="10"/>
      <c r="AT1253" s="152"/>
      <c r="AU1253" s="80" t="s">
        <v>1038</v>
      </c>
    </row>
    <row r="1254" spans="1:47" ht="15" customHeight="1">
      <c r="A1254" s="6" t="s">
        <v>997</v>
      </c>
      <c r="B1254" s="6" t="s">
        <v>387</v>
      </c>
      <c r="C1254" s="6" t="s">
        <v>1585</v>
      </c>
      <c r="D1254" s="6"/>
      <c r="E1254" s="6"/>
      <c r="F1254" s="9">
        <v>0</v>
      </c>
      <c r="G1254" s="23" t="s">
        <v>446</v>
      </c>
      <c r="H1254" s="6" t="s">
        <v>446</v>
      </c>
      <c r="I1254" s="6" t="s">
        <v>446</v>
      </c>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7">
        <v>0</v>
      </c>
      <c r="AG1254" s="7">
        <f t="shared" ref="AG1254:AH1254" si="1375">IF(H1254="US",1,0)</f>
        <v>0</v>
      </c>
      <c r="AH1254" s="7">
        <f t="shared" si="1375"/>
        <v>0</v>
      </c>
      <c r="AI1254" s="7">
        <f>IF(G1254="US",1,0)</f>
        <v>0</v>
      </c>
      <c r="AJ1254" s="7" t="str">
        <f>IF(AF1254=0,"0",IF(AF1254=0.5,"3","6"))</f>
        <v>0</v>
      </c>
      <c r="AK1254" s="7" t="str">
        <f>IF(AI1254=1,"6","0")</f>
        <v>0</v>
      </c>
      <c r="AL1254" s="7" t="str">
        <f>IF(AF1254=0,"1",IF(AF1254=0.5,"3","6"))</f>
        <v>1</v>
      </c>
      <c r="AM1254" s="7" t="str">
        <f>IF(AH1254=1,"7","0")</f>
        <v>0</v>
      </c>
      <c r="AN1254" s="7" t="str">
        <f>IF(AI1254=1,"11","0")</f>
        <v>0</v>
      </c>
      <c r="AO1254" s="7" t="str">
        <f>IF(AG1254=1,"14","0")</f>
        <v>0</v>
      </c>
      <c r="AP1254" s="7">
        <f>(0.5*F1254)*100</f>
        <v>0</v>
      </c>
      <c r="AQ1254" s="7">
        <f>SUM(AJ1254+AK1254+AL1254+AM1254+AN1254+AO1254+AP1254)</f>
        <v>1</v>
      </c>
      <c r="AR1254" s="10">
        <f>IF(AQ1254&lt;AQ1246,AR1246+1,AR1246)</f>
        <v>0</v>
      </c>
      <c r="AS1254" s="10"/>
      <c r="AT1254" s="152"/>
      <c r="AU1254" t="s">
        <v>1813</v>
      </c>
    </row>
    <row r="1255" spans="1:47" ht="15" customHeight="1">
      <c r="A1255" s="18" t="s">
        <v>997</v>
      </c>
      <c r="B1255" s="18" t="s">
        <v>387</v>
      </c>
      <c r="C1255" s="18" t="s">
        <v>1585</v>
      </c>
      <c r="D1255" s="18" t="s">
        <v>1767</v>
      </c>
      <c r="E1255" s="18"/>
      <c r="F1255" s="17"/>
      <c r="G1255" s="23"/>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7"/>
      <c r="AG1255" s="7"/>
      <c r="AH1255" s="7"/>
      <c r="AI1255" s="7"/>
      <c r="AJ1255" s="7"/>
      <c r="AK1255" s="7"/>
      <c r="AL1255" s="7"/>
      <c r="AM1255" s="7"/>
      <c r="AN1255" s="7"/>
      <c r="AO1255" s="7"/>
      <c r="AP1255" s="7"/>
      <c r="AQ1255" s="7"/>
      <c r="AR1255" s="10"/>
      <c r="AS1255" s="10"/>
      <c r="AT1255" s="152"/>
      <c r="AU1255" s="80" t="s">
        <v>1038</v>
      </c>
    </row>
    <row r="1256" spans="1:47" ht="15" customHeight="1">
      <c r="A1256" s="18" t="s">
        <v>997</v>
      </c>
      <c r="B1256" s="18" t="s">
        <v>387</v>
      </c>
      <c r="C1256" s="18" t="s">
        <v>1585</v>
      </c>
      <c r="D1256" s="18">
        <v>4</v>
      </c>
      <c r="E1256" s="18"/>
      <c r="F1256" s="17"/>
      <c r="G1256" s="23"/>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7"/>
      <c r="AG1256" s="7"/>
      <c r="AH1256" s="7"/>
      <c r="AI1256" s="7"/>
      <c r="AJ1256" s="7"/>
      <c r="AK1256" s="7"/>
      <c r="AL1256" s="7"/>
      <c r="AM1256" s="7"/>
      <c r="AN1256" s="7"/>
      <c r="AO1256" s="7"/>
      <c r="AP1256" s="7"/>
      <c r="AQ1256" s="7"/>
      <c r="AR1256" s="10"/>
      <c r="AS1256" s="10"/>
      <c r="AT1256" s="152"/>
      <c r="AU1256" s="80" t="s">
        <v>1038</v>
      </c>
    </row>
    <row r="1257" spans="1:47" ht="15" customHeight="1">
      <c r="A1257" s="18" t="s">
        <v>997</v>
      </c>
      <c r="B1257" s="18" t="s">
        <v>387</v>
      </c>
      <c r="C1257" s="18" t="s">
        <v>1585</v>
      </c>
      <c r="D1257" s="18" t="s">
        <v>2635</v>
      </c>
      <c r="E1257" s="18"/>
      <c r="F1257" s="17"/>
      <c r="G1257" s="23"/>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7"/>
      <c r="AG1257" s="7"/>
      <c r="AH1257" s="7"/>
      <c r="AI1257" s="7"/>
      <c r="AJ1257" s="7"/>
      <c r="AK1257" s="7"/>
      <c r="AL1257" s="7"/>
      <c r="AM1257" s="7"/>
      <c r="AN1257" s="7"/>
      <c r="AO1257" s="7"/>
      <c r="AP1257" s="7"/>
      <c r="AQ1257" s="7"/>
      <c r="AR1257" s="10"/>
      <c r="AS1257" s="10"/>
      <c r="AT1257" s="152"/>
      <c r="AU1257" s="80" t="s">
        <v>1038</v>
      </c>
    </row>
    <row r="1258" spans="1:47" ht="15" customHeight="1">
      <c r="A1258" s="18" t="s">
        <v>997</v>
      </c>
      <c r="B1258" s="18" t="s">
        <v>387</v>
      </c>
      <c r="C1258" s="18" t="s">
        <v>1585</v>
      </c>
      <c r="D1258" s="18" t="s">
        <v>2029</v>
      </c>
      <c r="E1258" s="18"/>
      <c r="F1258" s="17"/>
      <c r="G1258" s="23"/>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7"/>
      <c r="AG1258" s="7"/>
      <c r="AH1258" s="7"/>
      <c r="AI1258" s="7"/>
      <c r="AJ1258" s="7"/>
      <c r="AK1258" s="7"/>
      <c r="AL1258" s="7"/>
      <c r="AM1258" s="7"/>
      <c r="AN1258" s="7"/>
      <c r="AO1258" s="7"/>
      <c r="AP1258" s="7"/>
      <c r="AQ1258" s="7"/>
      <c r="AR1258" s="10"/>
      <c r="AS1258" s="10"/>
      <c r="AT1258" s="152"/>
      <c r="AU1258" s="80" t="s">
        <v>1038</v>
      </c>
    </row>
    <row r="1259" spans="1:47" ht="15" customHeight="1">
      <c r="A1259" s="18" t="s">
        <v>997</v>
      </c>
      <c r="B1259" s="18" t="s">
        <v>387</v>
      </c>
      <c r="C1259" s="18" t="s">
        <v>1585</v>
      </c>
      <c r="D1259" s="18" t="s">
        <v>2636</v>
      </c>
      <c r="E1259" s="18"/>
      <c r="F1259" s="17"/>
      <c r="G1259" s="23"/>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7"/>
      <c r="AG1259" s="7"/>
      <c r="AH1259" s="7"/>
      <c r="AI1259" s="7"/>
      <c r="AJ1259" s="7"/>
      <c r="AK1259" s="7"/>
      <c r="AL1259" s="7"/>
      <c r="AM1259" s="7"/>
      <c r="AN1259" s="7"/>
      <c r="AO1259" s="7"/>
      <c r="AP1259" s="7"/>
      <c r="AQ1259" s="7"/>
      <c r="AR1259" s="10"/>
      <c r="AS1259" s="10"/>
      <c r="AT1259" s="152"/>
      <c r="AU1259" s="80" t="s">
        <v>1038</v>
      </c>
    </row>
    <row r="1260" spans="1:47" ht="15" customHeight="1">
      <c r="A1260" s="18" t="s">
        <v>997</v>
      </c>
      <c r="B1260" s="18" t="s">
        <v>387</v>
      </c>
      <c r="C1260" s="18" t="s">
        <v>1585</v>
      </c>
      <c r="D1260" s="18" t="s">
        <v>2637</v>
      </c>
      <c r="E1260" s="18"/>
      <c r="F1260" s="17"/>
      <c r="G1260" s="23"/>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7"/>
      <c r="AG1260" s="7"/>
      <c r="AH1260" s="7"/>
      <c r="AI1260" s="7"/>
      <c r="AJ1260" s="7"/>
      <c r="AK1260" s="7"/>
      <c r="AL1260" s="7"/>
      <c r="AM1260" s="7"/>
      <c r="AN1260" s="7"/>
      <c r="AO1260" s="7"/>
      <c r="AP1260" s="7"/>
      <c r="AQ1260" s="7"/>
      <c r="AR1260" s="10"/>
      <c r="AS1260" s="10"/>
      <c r="AT1260" s="152"/>
      <c r="AU1260" s="80" t="s">
        <v>1038</v>
      </c>
    </row>
    <row r="1261" spans="1:47" ht="15" customHeight="1">
      <c r="A1261" s="18" t="s">
        <v>997</v>
      </c>
      <c r="B1261" s="18" t="s">
        <v>387</v>
      </c>
      <c r="C1261" s="18" t="s">
        <v>1585</v>
      </c>
      <c r="D1261" s="18" t="s">
        <v>2638</v>
      </c>
      <c r="E1261" s="18"/>
      <c r="F1261" s="17"/>
      <c r="G1261" s="23"/>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7"/>
      <c r="AG1261" s="7"/>
      <c r="AH1261" s="7"/>
      <c r="AI1261" s="7"/>
      <c r="AJ1261" s="7"/>
      <c r="AK1261" s="7"/>
      <c r="AL1261" s="7"/>
      <c r="AM1261" s="7"/>
      <c r="AN1261" s="7"/>
      <c r="AO1261" s="7"/>
      <c r="AP1261" s="7"/>
      <c r="AQ1261" s="7"/>
      <c r="AR1261" s="10"/>
      <c r="AS1261" s="10"/>
      <c r="AT1261" s="152"/>
      <c r="AU1261" s="80" t="s">
        <v>1038</v>
      </c>
    </row>
    <row r="1262" spans="1:47" ht="15" customHeight="1">
      <c r="A1262" s="18" t="s">
        <v>997</v>
      </c>
      <c r="B1262" s="18" t="s">
        <v>387</v>
      </c>
      <c r="C1262" s="18" t="s">
        <v>1585</v>
      </c>
      <c r="D1262" s="18" t="s">
        <v>2639</v>
      </c>
      <c r="E1262" s="18"/>
      <c r="F1262" s="17"/>
      <c r="G1262" s="23"/>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7"/>
      <c r="AG1262" s="7"/>
      <c r="AH1262" s="7"/>
      <c r="AI1262" s="7"/>
      <c r="AJ1262" s="7"/>
      <c r="AK1262" s="7"/>
      <c r="AL1262" s="7"/>
      <c r="AM1262" s="7"/>
      <c r="AN1262" s="7"/>
      <c r="AO1262" s="7"/>
      <c r="AP1262" s="7"/>
      <c r="AQ1262" s="7"/>
      <c r="AR1262" s="10"/>
      <c r="AS1262" s="10"/>
      <c r="AT1262" s="152"/>
      <c r="AU1262" s="80" t="s">
        <v>1038</v>
      </c>
    </row>
    <row r="1263" spans="1:47" ht="15" customHeight="1">
      <c r="A1263" s="18" t="s">
        <v>997</v>
      </c>
      <c r="B1263" s="18" t="s">
        <v>387</v>
      </c>
      <c r="C1263" s="18" t="s">
        <v>1585</v>
      </c>
      <c r="D1263" s="18" t="s">
        <v>2640</v>
      </c>
      <c r="E1263" s="18"/>
      <c r="F1263" s="17"/>
      <c r="G1263" s="23"/>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7"/>
      <c r="AG1263" s="7"/>
      <c r="AH1263" s="7"/>
      <c r="AI1263" s="7"/>
      <c r="AJ1263" s="7"/>
      <c r="AK1263" s="7"/>
      <c r="AL1263" s="7"/>
      <c r="AM1263" s="7"/>
      <c r="AN1263" s="7"/>
      <c r="AO1263" s="7"/>
      <c r="AP1263" s="7"/>
      <c r="AQ1263" s="7"/>
      <c r="AR1263" s="10"/>
      <c r="AS1263" s="10"/>
      <c r="AT1263" s="152"/>
      <c r="AU1263" s="80" t="s">
        <v>1038</v>
      </c>
    </row>
    <row r="1264" spans="1:47" ht="15" customHeight="1">
      <c r="A1264" s="18" t="s">
        <v>997</v>
      </c>
      <c r="B1264" s="18" t="s">
        <v>387</v>
      </c>
      <c r="C1264" s="18" t="s">
        <v>1585</v>
      </c>
      <c r="D1264" s="18" t="s">
        <v>2641</v>
      </c>
      <c r="E1264" s="18"/>
      <c r="F1264" s="17"/>
      <c r="G1264" s="23"/>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7"/>
      <c r="AG1264" s="7"/>
      <c r="AH1264" s="7"/>
      <c r="AI1264" s="7"/>
      <c r="AJ1264" s="7"/>
      <c r="AK1264" s="7"/>
      <c r="AL1264" s="7"/>
      <c r="AM1264" s="7"/>
      <c r="AN1264" s="7"/>
      <c r="AO1264" s="7"/>
      <c r="AP1264" s="7"/>
      <c r="AQ1264" s="7"/>
      <c r="AR1264" s="10"/>
      <c r="AS1264" s="10"/>
      <c r="AT1264" s="152"/>
      <c r="AU1264" s="80" t="s">
        <v>1038</v>
      </c>
    </row>
    <row r="1265" spans="1:47" ht="15" customHeight="1">
      <c r="A1265" s="18" t="s">
        <v>997</v>
      </c>
      <c r="B1265" s="18" t="s">
        <v>387</v>
      </c>
      <c r="C1265" s="18" t="s">
        <v>1585</v>
      </c>
      <c r="D1265" s="18" t="s">
        <v>2642</v>
      </c>
      <c r="E1265" s="18"/>
      <c r="F1265" s="17"/>
      <c r="G1265" s="23"/>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7"/>
      <c r="AG1265" s="7"/>
      <c r="AH1265" s="7"/>
      <c r="AI1265" s="7"/>
      <c r="AJ1265" s="7"/>
      <c r="AK1265" s="7"/>
      <c r="AL1265" s="7"/>
      <c r="AM1265" s="7"/>
      <c r="AN1265" s="7"/>
      <c r="AO1265" s="7"/>
      <c r="AP1265" s="7"/>
      <c r="AQ1265" s="7"/>
      <c r="AR1265" s="10"/>
      <c r="AS1265" s="10"/>
      <c r="AT1265" s="152"/>
      <c r="AU1265" s="80" t="s">
        <v>1038</v>
      </c>
    </row>
    <row r="1266" spans="1:47" ht="15" customHeight="1">
      <c r="A1266" s="28" t="s">
        <v>997</v>
      </c>
      <c r="B1266" s="28" t="s">
        <v>387</v>
      </c>
      <c r="C1266" s="28" t="s">
        <v>1607</v>
      </c>
      <c r="D1266" s="28"/>
      <c r="E1266" s="28"/>
      <c r="F1266" s="81">
        <v>0.01</v>
      </c>
      <c r="G1266" s="23" t="s">
        <v>446</v>
      </c>
      <c r="H1266" s="6" t="s">
        <v>446</v>
      </c>
      <c r="I1266" s="6" t="s">
        <v>446</v>
      </c>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7">
        <v>0</v>
      </c>
      <c r="AG1266" s="7">
        <f t="shared" ref="AG1266:AH1266" si="1376">IF(H1266="US",1,0)</f>
        <v>0</v>
      </c>
      <c r="AH1266" s="7">
        <f t="shared" si="1376"/>
        <v>0</v>
      </c>
      <c r="AI1266" s="7">
        <f t="shared" ref="AI1266:AI1268" si="1377">IF(G1266="US",1,0)</f>
        <v>0</v>
      </c>
      <c r="AJ1266" s="7" t="str">
        <f t="shared" ref="AJ1266:AJ1268" si="1378">IF(AF1266=0,"0",IF(AF1266=0.5,"3","6"))</f>
        <v>0</v>
      </c>
      <c r="AK1266" s="7" t="str">
        <f t="shared" ref="AK1266:AK1268" si="1379">IF(AI1266=1,"6","0")</f>
        <v>0</v>
      </c>
      <c r="AL1266" s="7" t="str">
        <f t="shared" ref="AL1266:AL1268" si="1380">IF(AF1266=0,"1",IF(AF1266=0.5,"3","6"))</f>
        <v>1</v>
      </c>
      <c r="AM1266" s="7" t="str">
        <f t="shared" ref="AM1266:AM1268" si="1381">IF(AH1266=1,"7","0")</f>
        <v>0</v>
      </c>
      <c r="AN1266" s="7" t="str">
        <f t="shared" ref="AN1266:AN1268" si="1382">IF(AI1266=1,"11","0")</f>
        <v>0</v>
      </c>
      <c r="AO1266" s="7" t="str">
        <f t="shared" ref="AO1266:AO1268" si="1383">IF(AG1266=1,"14","0")</f>
        <v>0</v>
      </c>
      <c r="AP1266" s="7">
        <f t="shared" ref="AP1266:AP1268" si="1384">(0.5*F1266)*100</f>
        <v>0.5</v>
      </c>
      <c r="AQ1266" s="7">
        <f t="shared" ref="AQ1266:AQ1268" si="1385">SUM(AJ1266+AK1266+AL1266+AM1266+AN1266+AO1266+AP1266)</f>
        <v>1.5</v>
      </c>
      <c r="AR1266" s="10">
        <f>IF(AQ1266&lt;AQ1254,AR1254+1,AR1254)</f>
        <v>0</v>
      </c>
      <c r="AS1266" s="10"/>
      <c r="AT1266" s="152"/>
      <c r="AU1266" s="82" t="s">
        <v>1757</v>
      </c>
    </row>
    <row r="1267" spans="1:47" ht="15" customHeight="1">
      <c r="A1267" s="28" t="s">
        <v>997</v>
      </c>
      <c r="B1267" s="28" t="s">
        <v>387</v>
      </c>
      <c r="C1267" s="28" t="s">
        <v>1605</v>
      </c>
      <c r="D1267" s="28"/>
      <c r="E1267" s="28"/>
      <c r="F1267" s="81">
        <v>0</v>
      </c>
      <c r="G1267" s="23" t="s">
        <v>446</v>
      </c>
      <c r="H1267" s="6" t="s">
        <v>446</v>
      </c>
      <c r="I1267" s="6" t="s">
        <v>446</v>
      </c>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7">
        <v>0</v>
      </c>
      <c r="AG1267" s="7">
        <f t="shared" ref="AG1267:AH1267" si="1386">IF(H1267="US",1,0)</f>
        <v>0</v>
      </c>
      <c r="AH1267" s="7">
        <f t="shared" si="1386"/>
        <v>0</v>
      </c>
      <c r="AI1267" s="7">
        <f t="shared" si="1377"/>
        <v>0</v>
      </c>
      <c r="AJ1267" s="7" t="str">
        <f t="shared" si="1378"/>
        <v>0</v>
      </c>
      <c r="AK1267" s="7" t="str">
        <f t="shared" si="1379"/>
        <v>0</v>
      </c>
      <c r="AL1267" s="7" t="str">
        <f t="shared" si="1380"/>
        <v>1</v>
      </c>
      <c r="AM1267" s="7" t="str">
        <f t="shared" si="1381"/>
        <v>0</v>
      </c>
      <c r="AN1267" s="7" t="str">
        <f t="shared" si="1382"/>
        <v>0</v>
      </c>
      <c r="AO1267" s="7" t="str">
        <f t="shared" si="1383"/>
        <v>0</v>
      </c>
      <c r="AP1267" s="7">
        <f t="shared" si="1384"/>
        <v>0</v>
      </c>
      <c r="AQ1267" s="7">
        <f t="shared" si="1385"/>
        <v>1</v>
      </c>
      <c r="AR1267" s="10">
        <f t="shared" ref="AR1267:AR1268" si="1387">IF(AQ1267&lt;AQ1266,AR1266+1,AR1266)</f>
        <v>1</v>
      </c>
      <c r="AS1267" s="10"/>
      <c r="AT1267" s="152"/>
      <c r="AU1267" s="82" t="s">
        <v>1757</v>
      </c>
    </row>
    <row r="1268" spans="1:47" ht="15" customHeight="1">
      <c r="A1268" s="6" t="s">
        <v>997</v>
      </c>
      <c r="B1268" s="6" t="s">
        <v>387</v>
      </c>
      <c r="C1268" s="6" t="s">
        <v>1598</v>
      </c>
      <c r="D1268" s="6"/>
      <c r="E1268" s="6"/>
      <c r="F1268" s="9">
        <v>0</v>
      </c>
      <c r="G1268" s="23" t="s">
        <v>446</v>
      </c>
      <c r="H1268" s="6" t="s">
        <v>446</v>
      </c>
      <c r="I1268" s="6" t="s">
        <v>446</v>
      </c>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7">
        <v>0</v>
      </c>
      <c r="AG1268" s="7">
        <f t="shared" ref="AG1268:AH1268" si="1388">IF(H1268="US",1,0)</f>
        <v>0</v>
      </c>
      <c r="AH1268" s="7">
        <f t="shared" si="1388"/>
        <v>0</v>
      </c>
      <c r="AI1268" s="7">
        <f t="shared" si="1377"/>
        <v>0</v>
      </c>
      <c r="AJ1268" s="7" t="str">
        <f t="shared" si="1378"/>
        <v>0</v>
      </c>
      <c r="AK1268" s="7" t="str">
        <f t="shared" si="1379"/>
        <v>0</v>
      </c>
      <c r="AL1268" s="7" t="str">
        <f t="shared" si="1380"/>
        <v>1</v>
      </c>
      <c r="AM1268" s="7" t="str">
        <f t="shared" si="1381"/>
        <v>0</v>
      </c>
      <c r="AN1268" s="7" t="str">
        <f t="shared" si="1382"/>
        <v>0</v>
      </c>
      <c r="AO1268" s="7" t="str">
        <f t="shared" si="1383"/>
        <v>0</v>
      </c>
      <c r="AP1268" s="7">
        <f t="shared" si="1384"/>
        <v>0</v>
      </c>
      <c r="AQ1268" s="7">
        <f t="shared" si="1385"/>
        <v>1</v>
      </c>
      <c r="AR1268" s="10">
        <f t="shared" si="1387"/>
        <v>1</v>
      </c>
      <c r="AS1268" s="10"/>
      <c r="AT1268" s="152"/>
      <c r="AU1268" t="s">
        <v>1813</v>
      </c>
    </row>
    <row r="1269" spans="1:47" ht="15" customHeight="1">
      <c r="A1269" s="18" t="s">
        <v>997</v>
      </c>
      <c r="B1269" s="18" t="s">
        <v>387</v>
      </c>
      <c r="C1269" s="18" t="s">
        <v>1598</v>
      </c>
      <c r="D1269" s="18" t="s">
        <v>2029</v>
      </c>
      <c r="E1269" s="18"/>
      <c r="F1269" s="17"/>
      <c r="G1269" s="23"/>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7"/>
      <c r="AG1269" s="7"/>
      <c r="AH1269" s="7"/>
      <c r="AI1269" s="7"/>
      <c r="AJ1269" s="7"/>
      <c r="AK1269" s="7"/>
      <c r="AL1269" s="7"/>
      <c r="AM1269" s="7"/>
      <c r="AN1269" s="7"/>
      <c r="AO1269" s="7"/>
      <c r="AP1269" s="7"/>
      <c r="AQ1269" s="7"/>
      <c r="AR1269" s="10"/>
      <c r="AS1269" s="10"/>
      <c r="AT1269" s="152"/>
      <c r="AU1269" s="80" t="s">
        <v>1038</v>
      </c>
    </row>
    <row r="1270" spans="1:47" ht="15" customHeight="1">
      <c r="A1270" s="18" t="s">
        <v>997</v>
      </c>
      <c r="B1270" s="18" t="s">
        <v>387</v>
      </c>
      <c r="C1270" s="18" t="s">
        <v>1598</v>
      </c>
      <c r="D1270" s="18" t="s">
        <v>2641</v>
      </c>
      <c r="E1270" s="18"/>
      <c r="F1270" s="17"/>
      <c r="G1270" s="23"/>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7"/>
      <c r="AG1270" s="7"/>
      <c r="AH1270" s="7"/>
      <c r="AI1270" s="7"/>
      <c r="AJ1270" s="7"/>
      <c r="AK1270" s="7"/>
      <c r="AL1270" s="7"/>
      <c r="AM1270" s="7"/>
      <c r="AN1270" s="7"/>
      <c r="AO1270" s="7"/>
      <c r="AP1270" s="7"/>
      <c r="AQ1270" s="7"/>
      <c r="AR1270" s="10"/>
      <c r="AS1270" s="10"/>
      <c r="AT1270" s="152"/>
      <c r="AU1270" s="80" t="s">
        <v>1038</v>
      </c>
    </row>
    <row r="1271" spans="1:47" ht="15" customHeight="1">
      <c r="A1271" s="6" t="s">
        <v>997</v>
      </c>
      <c r="B1271" s="6" t="s">
        <v>387</v>
      </c>
      <c r="C1271" s="6" t="s">
        <v>1601</v>
      </c>
      <c r="D1271" s="6"/>
      <c r="E1271" s="6"/>
      <c r="F1271" s="9">
        <v>0</v>
      </c>
      <c r="G1271" s="23" t="s">
        <v>446</v>
      </c>
      <c r="H1271" s="6" t="s">
        <v>446</v>
      </c>
      <c r="I1271" s="6" t="s">
        <v>446</v>
      </c>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7">
        <v>0</v>
      </c>
      <c r="AG1271" s="7">
        <f t="shared" ref="AG1271:AH1271" si="1389">IF(H1271="US",1,0)</f>
        <v>0</v>
      </c>
      <c r="AH1271" s="7">
        <f t="shared" si="1389"/>
        <v>0</v>
      </c>
      <c r="AI1271" s="7">
        <f>IF(G1271="US",1,0)</f>
        <v>0</v>
      </c>
      <c r="AJ1271" s="7" t="str">
        <f>IF(AF1271=0,"0",IF(AF1271=0.5,"3","6"))</f>
        <v>0</v>
      </c>
      <c r="AK1271" s="7" t="str">
        <f>IF(AI1271=1,"6","0")</f>
        <v>0</v>
      </c>
      <c r="AL1271" s="7" t="str">
        <f>IF(AF1271=0,"1",IF(AF1271=0.5,"3","6"))</f>
        <v>1</v>
      </c>
      <c r="AM1271" s="7" t="str">
        <f>IF(AH1271=1,"7","0")</f>
        <v>0</v>
      </c>
      <c r="AN1271" s="7" t="str">
        <f>IF(AI1271=1,"11","0")</f>
        <v>0</v>
      </c>
      <c r="AO1271" s="7" t="str">
        <f>IF(AG1271=1,"14","0")</f>
        <v>0</v>
      </c>
      <c r="AP1271" s="7">
        <f>(0.5*F1271)*100</f>
        <v>0</v>
      </c>
      <c r="AQ1271" s="7">
        <f>SUM(AJ1271+AK1271+AL1271+AM1271+AN1271+AO1271+AP1271)</f>
        <v>1</v>
      </c>
      <c r="AR1271" s="10">
        <f>IF(AQ1271&lt;AQ1268,AR1268+1,AR1268)</f>
        <v>1</v>
      </c>
      <c r="AS1271" s="10"/>
      <c r="AT1271" s="152"/>
      <c r="AU1271" t="s">
        <v>1813</v>
      </c>
    </row>
    <row r="1272" spans="1:47" ht="15" customHeight="1">
      <c r="A1272" s="18" t="s">
        <v>997</v>
      </c>
      <c r="B1272" s="18" t="s">
        <v>387</v>
      </c>
      <c r="C1272" s="18" t="s">
        <v>1601</v>
      </c>
      <c r="D1272" s="18" t="s">
        <v>2029</v>
      </c>
      <c r="E1272" s="18"/>
      <c r="F1272" s="17"/>
      <c r="G1272" s="23"/>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7"/>
      <c r="AG1272" s="7"/>
      <c r="AH1272" s="7"/>
      <c r="AI1272" s="7"/>
      <c r="AJ1272" s="7"/>
      <c r="AK1272" s="7"/>
      <c r="AL1272" s="7"/>
      <c r="AM1272" s="7"/>
      <c r="AN1272" s="7"/>
      <c r="AO1272" s="7"/>
      <c r="AP1272" s="7"/>
      <c r="AQ1272" s="7"/>
      <c r="AR1272" s="10"/>
      <c r="AS1272" s="10"/>
      <c r="AT1272" s="152"/>
      <c r="AU1272" s="80" t="s">
        <v>1038</v>
      </c>
    </row>
    <row r="1273" spans="1:47" ht="15" customHeight="1">
      <c r="A1273" s="18" t="s">
        <v>997</v>
      </c>
      <c r="B1273" s="18" t="s">
        <v>387</v>
      </c>
      <c r="C1273" s="18" t="s">
        <v>1601</v>
      </c>
      <c r="D1273" s="18" t="s">
        <v>1767</v>
      </c>
      <c r="E1273" s="18"/>
      <c r="F1273" s="17"/>
      <c r="G1273" s="23"/>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7"/>
      <c r="AG1273" s="7"/>
      <c r="AH1273" s="7"/>
      <c r="AI1273" s="7"/>
      <c r="AJ1273" s="7"/>
      <c r="AK1273" s="7"/>
      <c r="AL1273" s="7"/>
      <c r="AM1273" s="7"/>
      <c r="AN1273" s="7"/>
      <c r="AO1273" s="7"/>
      <c r="AP1273" s="7"/>
      <c r="AQ1273" s="7"/>
      <c r="AR1273" s="10"/>
      <c r="AS1273" s="10"/>
      <c r="AT1273" s="152"/>
      <c r="AU1273" s="80" t="s">
        <v>1038</v>
      </c>
    </row>
    <row r="1274" spans="1:47" ht="15" customHeight="1">
      <c r="A1274" s="18" t="s">
        <v>997</v>
      </c>
      <c r="B1274" s="18" t="s">
        <v>387</v>
      </c>
      <c r="C1274" s="18" t="s">
        <v>1601</v>
      </c>
      <c r="D1274" s="18" t="s">
        <v>2636</v>
      </c>
      <c r="E1274" s="18"/>
      <c r="F1274" s="17"/>
      <c r="G1274" s="23"/>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7"/>
      <c r="AG1274" s="7"/>
      <c r="AH1274" s="7"/>
      <c r="AI1274" s="7"/>
      <c r="AJ1274" s="7"/>
      <c r="AK1274" s="7"/>
      <c r="AL1274" s="7"/>
      <c r="AM1274" s="7"/>
      <c r="AN1274" s="7"/>
      <c r="AO1274" s="7"/>
      <c r="AP1274" s="7"/>
      <c r="AQ1274" s="7"/>
      <c r="AR1274" s="10"/>
      <c r="AS1274" s="10"/>
      <c r="AT1274" s="152"/>
      <c r="AU1274" s="80" t="s">
        <v>1038</v>
      </c>
    </row>
    <row r="1275" spans="1:47" ht="15" customHeight="1">
      <c r="A1275" s="6" t="s">
        <v>997</v>
      </c>
      <c r="B1275" s="6" t="s">
        <v>387</v>
      </c>
      <c r="C1275" s="6" t="s">
        <v>1582</v>
      </c>
      <c r="D1275" s="6"/>
      <c r="E1275" s="6"/>
      <c r="F1275" s="9">
        <v>0</v>
      </c>
      <c r="G1275" s="23" t="s">
        <v>446</v>
      </c>
      <c r="H1275" s="6" t="s">
        <v>446</v>
      </c>
      <c r="I1275" s="6" t="s">
        <v>446</v>
      </c>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7">
        <v>0</v>
      </c>
      <c r="AG1275" s="7">
        <f t="shared" ref="AG1275:AH1275" si="1390">IF(H1275="US",1,0)</f>
        <v>0</v>
      </c>
      <c r="AH1275" s="7">
        <f t="shared" si="1390"/>
        <v>0</v>
      </c>
      <c r="AI1275" s="7">
        <f t="shared" ref="AI1275:AI1278" si="1391">IF(G1275="US",1,0)</f>
        <v>0</v>
      </c>
      <c r="AJ1275" s="7" t="str">
        <f t="shared" ref="AJ1275:AJ1278" si="1392">IF(AF1275=0,"0",IF(AF1275=0.5,"3","6"))</f>
        <v>0</v>
      </c>
      <c r="AK1275" s="7" t="str">
        <f t="shared" ref="AK1275:AK1278" si="1393">IF(AI1275=1,"6","0")</f>
        <v>0</v>
      </c>
      <c r="AL1275" s="7" t="str">
        <f t="shared" ref="AL1275:AL1278" si="1394">IF(AF1275=0,"1",IF(AF1275=0.5,"3","6"))</f>
        <v>1</v>
      </c>
      <c r="AM1275" s="7" t="str">
        <f t="shared" ref="AM1275:AM1278" si="1395">IF(AH1275=1,"7","0")</f>
        <v>0</v>
      </c>
      <c r="AN1275" s="7" t="str">
        <f t="shared" ref="AN1275:AN1278" si="1396">IF(AI1275=1,"11","0")</f>
        <v>0</v>
      </c>
      <c r="AO1275" s="7" t="str">
        <f t="shared" ref="AO1275:AO1278" si="1397">IF(AG1275=1,"14","0")</f>
        <v>0</v>
      </c>
      <c r="AP1275" s="7">
        <f t="shared" ref="AP1275:AP1278" si="1398">(0.5*F1275)*100</f>
        <v>0</v>
      </c>
      <c r="AQ1275" s="7">
        <f t="shared" ref="AQ1275:AQ1278" si="1399">SUM(AJ1275+AK1275+AL1275+AM1275+AN1275+AO1275+AP1275)</f>
        <v>1</v>
      </c>
      <c r="AR1275" s="10">
        <f>IF(AQ1275&lt;AQ1250,AR1250+1,AR1250)</f>
        <v>0</v>
      </c>
      <c r="AS1275" s="10"/>
      <c r="AT1275" s="152"/>
      <c r="AU1275" t="s">
        <v>2643</v>
      </c>
    </row>
    <row r="1276" spans="1:47" ht="15" customHeight="1">
      <c r="A1276" s="18" t="s">
        <v>997</v>
      </c>
      <c r="B1276" s="18" t="s">
        <v>387</v>
      </c>
      <c r="C1276" s="18" t="s">
        <v>1623</v>
      </c>
      <c r="D1276" s="18"/>
      <c r="E1276" s="18"/>
      <c r="F1276" s="17">
        <v>0</v>
      </c>
      <c r="G1276" s="23" t="s">
        <v>446</v>
      </c>
      <c r="H1276" s="6" t="s">
        <v>445</v>
      </c>
      <c r="I1276" s="6" t="s">
        <v>446</v>
      </c>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7">
        <v>0</v>
      </c>
      <c r="AG1276" s="7">
        <f t="shared" ref="AG1276:AH1276" si="1400">IF(H1276="US",1,0)</f>
        <v>0</v>
      </c>
      <c r="AH1276" s="7">
        <f t="shared" si="1400"/>
        <v>0</v>
      </c>
      <c r="AI1276" s="7">
        <f t="shared" si="1391"/>
        <v>0</v>
      </c>
      <c r="AJ1276" s="7" t="str">
        <f t="shared" si="1392"/>
        <v>0</v>
      </c>
      <c r="AK1276" s="7" t="str">
        <f t="shared" si="1393"/>
        <v>0</v>
      </c>
      <c r="AL1276" s="7" t="str">
        <f t="shared" si="1394"/>
        <v>1</v>
      </c>
      <c r="AM1276" s="7" t="str">
        <f t="shared" si="1395"/>
        <v>0</v>
      </c>
      <c r="AN1276" s="7" t="str">
        <f t="shared" si="1396"/>
        <v>0</v>
      </c>
      <c r="AO1276" s="7" t="str">
        <f t="shared" si="1397"/>
        <v>0</v>
      </c>
      <c r="AP1276" s="7">
        <f t="shared" si="1398"/>
        <v>0</v>
      </c>
      <c r="AQ1276" s="7">
        <f t="shared" si="1399"/>
        <v>1</v>
      </c>
      <c r="AR1276" s="10">
        <f t="shared" ref="AR1276:AR1278" si="1401">IF(AQ1276&lt;AQ1275,AR1275+1,AR1275)</f>
        <v>0</v>
      </c>
      <c r="AS1276" s="10"/>
      <c r="AT1276" s="152"/>
      <c r="AU1276" s="80" t="s">
        <v>1038</v>
      </c>
    </row>
    <row r="1277" spans="1:47" ht="15" customHeight="1">
      <c r="A1277" s="18" t="s">
        <v>997</v>
      </c>
      <c r="B1277" s="18" t="s">
        <v>387</v>
      </c>
      <c r="C1277" s="18" t="s">
        <v>1623</v>
      </c>
      <c r="D1277" s="18" t="s">
        <v>2029</v>
      </c>
      <c r="E1277" s="18"/>
      <c r="F1277" s="17">
        <v>0</v>
      </c>
      <c r="G1277" s="23" t="s">
        <v>446</v>
      </c>
      <c r="H1277" s="6" t="s">
        <v>445</v>
      </c>
      <c r="I1277" s="6" t="s">
        <v>446</v>
      </c>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7">
        <v>0</v>
      </c>
      <c r="AG1277" s="7">
        <f t="shared" ref="AG1277:AH1277" si="1402">IF(H1277="US",1,0)</f>
        <v>0</v>
      </c>
      <c r="AH1277" s="7">
        <f t="shared" si="1402"/>
        <v>0</v>
      </c>
      <c r="AI1277" s="7">
        <f t="shared" si="1391"/>
        <v>0</v>
      </c>
      <c r="AJ1277" s="7" t="str">
        <f t="shared" si="1392"/>
        <v>0</v>
      </c>
      <c r="AK1277" s="7" t="str">
        <f t="shared" si="1393"/>
        <v>0</v>
      </c>
      <c r="AL1277" s="7" t="str">
        <f t="shared" si="1394"/>
        <v>1</v>
      </c>
      <c r="AM1277" s="7" t="str">
        <f t="shared" si="1395"/>
        <v>0</v>
      </c>
      <c r="AN1277" s="7" t="str">
        <f t="shared" si="1396"/>
        <v>0</v>
      </c>
      <c r="AO1277" s="7" t="str">
        <f t="shared" si="1397"/>
        <v>0</v>
      </c>
      <c r="AP1277" s="7">
        <f t="shared" si="1398"/>
        <v>0</v>
      </c>
      <c r="AQ1277" s="7">
        <f t="shared" si="1399"/>
        <v>1</v>
      </c>
      <c r="AR1277" s="10">
        <f t="shared" si="1401"/>
        <v>0</v>
      </c>
      <c r="AS1277" s="10"/>
      <c r="AT1277" s="152"/>
      <c r="AU1277" s="80" t="s">
        <v>1038</v>
      </c>
    </row>
    <row r="1278" spans="1:47" ht="15" customHeight="1">
      <c r="A1278" s="18" t="s">
        <v>997</v>
      </c>
      <c r="B1278" s="18" t="s">
        <v>387</v>
      </c>
      <c r="C1278" s="18" t="s">
        <v>1623</v>
      </c>
      <c r="D1278" s="18" t="s">
        <v>2337</v>
      </c>
      <c r="E1278" s="18"/>
      <c r="F1278" s="17">
        <v>0</v>
      </c>
      <c r="G1278" s="23" t="s">
        <v>446</v>
      </c>
      <c r="H1278" s="6" t="s">
        <v>446</v>
      </c>
      <c r="I1278" s="6" t="s">
        <v>446</v>
      </c>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7">
        <v>0</v>
      </c>
      <c r="AG1278" s="7">
        <f t="shared" ref="AG1278:AH1278" si="1403">IF(H1278="US",1,0)</f>
        <v>0</v>
      </c>
      <c r="AH1278" s="7">
        <f t="shared" si="1403"/>
        <v>0</v>
      </c>
      <c r="AI1278" s="7">
        <f t="shared" si="1391"/>
        <v>0</v>
      </c>
      <c r="AJ1278" s="7" t="str">
        <f t="shared" si="1392"/>
        <v>0</v>
      </c>
      <c r="AK1278" s="7" t="str">
        <f t="shared" si="1393"/>
        <v>0</v>
      </c>
      <c r="AL1278" s="7" t="str">
        <f t="shared" si="1394"/>
        <v>1</v>
      </c>
      <c r="AM1278" s="7" t="str">
        <f t="shared" si="1395"/>
        <v>0</v>
      </c>
      <c r="AN1278" s="7" t="str">
        <f t="shared" si="1396"/>
        <v>0</v>
      </c>
      <c r="AO1278" s="7" t="str">
        <f t="shared" si="1397"/>
        <v>0</v>
      </c>
      <c r="AP1278" s="7">
        <f t="shared" si="1398"/>
        <v>0</v>
      </c>
      <c r="AQ1278" s="7">
        <f t="shared" si="1399"/>
        <v>1</v>
      </c>
      <c r="AR1278" s="10">
        <f t="shared" si="1401"/>
        <v>0</v>
      </c>
      <c r="AS1278" s="10"/>
      <c r="AT1278" s="152"/>
      <c r="AU1278" s="80" t="s">
        <v>1038</v>
      </c>
    </row>
    <row r="1279" spans="1:47" ht="15" customHeight="1">
      <c r="A1279" s="18" t="s">
        <v>997</v>
      </c>
      <c r="B1279" s="18" t="s">
        <v>387</v>
      </c>
      <c r="C1279" s="18" t="s">
        <v>1623</v>
      </c>
      <c r="D1279" s="18" t="s">
        <v>2644</v>
      </c>
      <c r="E1279" s="18"/>
      <c r="F1279" s="17"/>
      <c r="G1279" s="23"/>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7"/>
      <c r="AG1279" s="7"/>
      <c r="AH1279" s="7"/>
      <c r="AI1279" s="7"/>
      <c r="AJ1279" s="7"/>
      <c r="AK1279" s="7"/>
      <c r="AL1279" s="7"/>
      <c r="AM1279" s="7"/>
      <c r="AN1279" s="7"/>
      <c r="AO1279" s="7"/>
      <c r="AP1279" s="7"/>
      <c r="AQ1279" s="7"/>
      <c r="AR1279" s="10"/>
      <c r="AS1279" s="10"/>
      <c r="AT1279" s="152"/>
      <c r="AU1279" s="80" t="s">
        <v>1038</v>
      </c>
    </row>
    <row r="1280" spans="1:47" ht="15" customHeight="1">
      <c r="A1280" s="18" t="s">
        <v>997</v>
      </c>
      <c r="B1280" s="18" t="s">
        <v>387</v>
      </c>
      <c r="C1280" s="18" t="s">
        <v>1623</v>
      </c>
      <c r="D1280" s="18" t="s">
        <v>2645</v>
      </c>
      <c r="E1280" s="18"/>
      <c r="F1280" s="17"/>
      <c r="G1280" s="23"/>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7"/>
      <c r="AG1280" s="7"/>
      <c r="AH1280" s="7"/>
      <c r="AI1280" s="7"/>
      <c r="AJ1280" s="7"/>
      <c r="AK1280" s="7"/>
      <c r="AL1280" s="7"/>
      <c r="AM1280" s="7"/>
      <c r="AN1280" s="7"/>
      <c r="AO1280" s="7"/>
      <c r="AP1280" s="7"/>
      <c r="AQ1280" s="7"/>
      <c r="AR1280" s="10"/>
      <c r="AS1280" s="10"/>
      <c r="AT1280" s="152"/>
      <c r="AU1280" s="80" t="s">
        <v>1038</v>
      </c>
    </row>
    <row r="1281" spans="1:47" ht="15" customHeight="1">
      <c r="A1281" s="18" t="s">
        <v>997</v>
      </c>
      <c r="B1281" s="18" t="s">
        <v>387</v>
      </c>
      <c r="C1281" s="18" t="s">
        <v>1623</v>
      </c>
      <c r="D1281" s="18" t="s">
        <v>1759</v>
      </c>
      <c r="E1281" s="18"/>
      <c r="F1281" s="17"/>
      <c r="G1281" s="23"/>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7"/>
      <c r="AG1281" s="7"/>
      <c r="AH1281" s="7"/>
      <c r="AI1281" s="7"/>
      <c r="AJ1281" s="7"/>
      <c r="AK1281" s="7"/>
      <c r="AL1281" s="7"/>
      <c r="AM1281" s="7"/>
      <c r="AN1281" s="7"/>
      <c r="AO1281" s="7"/>
      <c r="AP1281" s="7"/>
      <c r="AQ1281" s="7"/>
      <c r="AR1281" s="10"/>
      <c r="AS1281" s="10"/>
      <c r="AT1281" s="152"/>
      <c r="AU1281" s="80" t="s">
        <v>1038</v>
      </c>
    </row>
    <row r="1282" spans="1:47" ht="15" customHeight="1">
      <c r="A1282" s="18" t="s">
        <v>997</v>
      </c>
      <c r="B1282" s="18" t="s">
        <v>387</v>
      </c>
      <c r="C1282" s="18" t="s">
        <v>1623</v>
      </c>
      <c r="D1282" s="18" t="s">
        <v>2646</v>
      </c>
      <c r="E1282" s="18"/>
      <c r="F1282" s="17"/>
      <c r="G1282" s="23"/>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7"/>
      <c r="AG1282" s="7"/>
      <c r="AH1282" s="7"/>
      <c r="AI1282" s="7"/>
      <c r="AJ1282" s="7"/>
      <c r="AK1282" s="7"/>
      <c r="AL1282" s="7"/>
      <c r="AM1282" s="7"/>
      <c r="AN1282" s="7"/>
      <c r="AO1282" s="7"/>
      <c r="AP1282" s="7"/>
      <c r="AQ1282" s="7"/>
      <c r="AR1282" s="10"/>
      <c r="AS1282" s="10"/>
      <c r="AT1282" s="152"/>
      <c r="AU1282" s="80" t="s">
        <v>1038</v>
      </c>
    </row>
    <row r="1283" spans="1:47" ht="15" customHeight="1">
      <c r="A1283" s="18" t="s">
        <v>997</v>
      </c>
      <c r="B1283" s="18" t="s">
        <v>387</v>
      </c>
      <c r="C1283" s="18" t="s">
        <v>1623</v>
      </c>
      <c r="D1283" s="18" t="s">
        <v>2647</v>
      </c>
      <c r="E1283" s="18"/>
      <c r="F1283" s="17"/>
      <c r="G1283" s="23"/>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7"/>
      <c r="AG1283" s="7"/>
      <c r="AH1283" s="7"/>
      <c r="AI1283" s="7"/>
      <c r="AJ1283" s="7"/>
      <c r="AK1283" s="7"/>
      <c r="AL1283" s="7"/>
      <c r="AM1283" s="7"/>
      <c r="AN1283" s="7"/>
      <c r="AO1283" s="7"/>
      <c r="AP1283" s="7"/>
      <c r="AQ1283" s="7"/>
      <c r="AR1283" s="10"/>
      <c r="AS1283" s="10"/>
      <c r="AT1283" s="152"/>
      <c r="AU1283" s="80" t="s">
        <v>1038</v>
      </c>
    </row>
    <row r="1284" spans="1:47" ht="15" customHeight="1">
      <c r="A1284" s="18" t="s">
        <v>997</v>
      </c>
      <c r="B1284" s="18" t="s">
        <v>387</v>
      </c>
      <c r="C1284" s="18" t="s">
        <v>1623</v>
      </c>
      <c r="D1284" s="18" t="s">
        <v>2648</v>
      </c>
      <c r="E1284" s="18"/>
      <c r="F1284" s="17"/>
      <c r="G1284" s="23"/>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7"/>
      <c r="AG1284" s="7"/>
      <c r="AH1284" s="7"/>
      <c r="AI1284" s="7"/>
      <c r="AJ1284" s="7"/>
      <c r="AK1284" s="7"/>
      <c r="AL1284" s="7"/>
      <c r="AM1284" s="7"/>
      <c r="AN1284" s="7"/>
      <c r="AO1284" s="7"/>
      <c r="AP1284" s="7"/>
      <c r="AQ1284" s="7"/>
      <c r="AR1284" s="10"/>
      <c r="AS1284" s="10"/>
      <c r="AT1284" s="152"/>
      <c r="AU1284" s="80" t="s">
        <v>1038</v>
      </c>
    </row>
    <row r="1285" spans="1:47" ht="15" customHeight="1">
      <c r="A1285" s="18" t="s">
        <v>997</v>
      </c>
      <c r="B1285" s="18" t="s">
        <v>387</v>
      </c>
      <c r="C1285" s="18" t="s">
        <v>1623</v>
      </c>
      <c r="D1285" s="18" t="s">
        <v>2649</v>
      </c>
      <c r="E1285" s="18"/>
      <c r="F1285" s="17"/>
      <c r="G1285" s="23"/>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7"/>
      <c r="AG1285" s="7"/>
      <c r="AH1285" s="7"/>
      <c r="AI1285" s="7"/>
      <c r="AJ1285" s="7"/>
      <c r="AK1285" s="7"/>
      <c r="AL1285" s="7"/>
      <c r="AM1285" s="7"/>
      <c r="AN1285" s="7"/>
      <c r="AO1285" s="7"/>
      <c r="AP1285" s="7"/>
      <c r="AQ1285" s="7"/>
      <c r="AR1285" s="10"/>
      <c r="AS1285" s="10"/>
      <c r="AT1285" s="152"/>
      <c r="AU1285" s="80" t="s">
        <v>1038</v>
      </c>
    </row>
    <row r="1286" spans="1:47" ht="15" customHeight="1">
      <c r="A1286" s="18" t="s">
        <v>997</v>
      </c>
      <c r="B1286" s="18" t="s">
        <v>387</v>
      </c>
      <c r="C1286" s="18" t="s">
        <v>1574</v>
      </c>
      <c r="D1286" s="18"/>
      <c r="E1286" s="18"/>
      <c r="F1286" s="17">
        <v>0</v>
      </c>
      <c r="G1286" s="23" t="s">
        <v>446</v>
      </c>
      <c r="H1286" s="6" t="s">
        <v>445</v>
      </c>
      <c r="I1286" s="6" t="s">
        <v>446</v>
      </c>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7">
        <v>0</v>
      </c>
      <c r="AG1286" s="7">
        <f t="shared" ref="AG1286:AH1286" si="1404">IF(H1286="US",1,0)</f>
        <v>0</v>
      </c>
      <c r="AH1286" s="7">
        <f t="shared" si="1404"/>
        <v>0</v>
      </c>
      <c r="AI1286" s="7">
        <f t="shared" ref="AI1286:AI1288" si="1405">IF(G1286="US",1,0)</f>
        <v>0</v>
      </c>
      <c r="AJ1286" s="7" t="str">
        <f t="shared" ref="AJ1286:AJ1288" si="1406">IF(AF1286=0,"0",IF(AF1286=0.5,"3","6"))</f>
        <v>0</v>
      </c>
      <c r="AK1286" s="7" t="str">
        <f t="shared" ref="AK1286:AK1288" si="1407">IF(AI1286=1,"6","0")</f>
        <v>0</v>
      </c>
      <c r="AL1286" s="7" t="str">
        <f t="shared" ref="AL1286:AL1288" si="1408">IF(AF1286=0,"1",IF(AF1286=0.5,"3","6"))</f>
        <v>1</v>
      </c>
      <c r="AM1286" s="7" t="str">
        <f t="shared" ref="AM1286:AM1288" si="1409">IF(AH1286=1,"7","0")</f>
        <v>0</v>
      </c>
      <c r="AN1286" s="7" t="str">
        <f t="shared" ref="AN1286:AN1288" si="1410">IF(AI1286=1,"11","0")</f>
        <v>0</v>
      </c>
      <c r="AO1286" s="7" t="str">
        <f t="shared" ref="AO1286:AO1288" si="1411">IF(AG1286=1,"14","0")</f>
        <v>0</v>
      </c>
      <c r="AP1286" s="7">
        <f t="shared" ref="AP1286:AP1288" si="1412">(0.5*F1286)*100</f>
        <v>0</v>
      </c>
      <c r="AQ1286" s="7">
        <f t="shared" ref="AQ1286:AQ1288" si="1413">SUM(AJ1286+AK1286+AL1286+AM1286+AN1286+AO1286+AP1286)</f>
        <v>1</v>
      </c>
      <c r="AR1286" s="10">
        <f>IF(AQ1286&lt;AQ1278,AR1278+1,AR1278)</f>
        <v>0</v>
      </c>
      <c r="AS1286" s="10"/>
      <c r="AT1286" s="152"/>
      <c r="AU1286" s="80" t="s">
        <v>1038</v>
      </c>
    </row>
    <row r="1287" spans="1:47" ht="15" customHeight="1">
      <c r="A1287" s="18" t="s">
        <v>997</v>
      </c>
      <c r="B1287" s="18" t="s">
        <v>387</v>
      </c>
      <c r="C1287" s="18" t="s">
        <v>1574</v>
      </c>
      <c r="D1287" s="18" t="s">
        <v>2029</v>
      </c>
      <c r="E1287" s="18"/>
      <c r="F1287" s="17">
        <v>0</v>
      </c>
      <c r="G1287" s="23" t="s">
        <v>446</v>
      </c>
      <c r="H1287" s="6" t="s">
        <v>445</v>
      </c>
      <c r="I1287" s="6" t="s">
        <v>446</v>
      </c>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7">
        <v>0</v>
      </c>
      <c r="AG1287" s="7">
        <f t="shared" ref="AG1287:AH1287" si="1414">IF(H1287="US",1,0)</f>
        <v>0</v>
      </c>
      <c r="AH1287" s="7">
        <f t="shared" si="1414"/>
        <v>0</v>
      </c>
      <c r="AI1287" s="7">
        <f t="shared" si="1405"/>
        <v>0</v>
      </c>
      <c r="AJ1287" s="7" t="str">
        <f t="shared" si="1406"/>
        <v>0</v>
      </c>
      <c r="AK1287" s="7" t="str">
        <f t="shared" si="1407"/>
        <v>0</v>
      </c>
      <c r="AL1287" s="7" t="str">
        <f t="shared" si="1408"/>
        <v>1</v>
      </c>
      <c r="AM1287" s="7" t="str">
        <f t="shared" si="1409"/>
        <v>0</v>
      </c>
      <c r="AN1287" s="7" t="str">
        <f t="shared" si="1410"/>
        <v>0</v>
      </c>
      <c r="AO1287" s="7" t="str">
        <f t="shared" si="1411"/>
        <v>0</v>
      </c>
      <c r="AP1287" s="7">
        <f t="shared" si="1412"/>
        <v>0</v>
      </c>
      <c r="AQ1287" s="7">
        <f t="shared" si="1413"/>
        <v>1</v>
      </c>
      <c r="AR1287" s="10">
        <f t="shared" ref="AR1287:AR1288" si="1415">IF(AQ1287&lt;AQ1286,AR1286+1,AR1286)</f>
        <v>0</v>
      </c>
      <c r="AS1287" s="10"/>
      <c r="AT1287" s="152"/>
      <c r="AU1287" s="80" t="s">
        <v>1038</v>
      </c>
    </row>
    <row r="1288" spans="1:47" ht="15" customHeight="1">
      <c r="A1288" s="18" t="s">
        <v>997</v>
      </c>
      <c r="B1288" s="18" t="s">
        <v>387</v>
      </c>
      <c r="C1288" s="18" t="s">
        <v>1574</v>
      </c>
      <c r="D1288" s="18" t="s">
        <v>2337</v>
      </c>
      <c r="E1288" s="18"/>
      <c r="F1288" s="17">
        <v>0</v>
      </c>
      <c r="G1288" s="23" t="s">
        <v>446</v>
      </c>
      <c r="H1288" s="6" t="s">
        <v>445</v>
      </c>
      <c r="I1288" s="6" t="s">
        <v>446</v>
      </c>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7">
        <v>0</v>
      </c>
      <c r="AG1288" s="7">
        <f t="shared" ref="AG1288:AH1288" si="1416">IF(H1288="US",1,0)</f>
        <v>0</v>
      </c>
      <c r="AH1288" s="7">
        <f t="shared" si="1416"/>
        <v>0</v>
      </c>
      <c r="AI1288" s="7">
        <f t="shared" si="1405"/>
        <v>0</v>
      </c>
      <c r="AJ1288" s="7" t="str">
        <f t="shared" si="1406"/>
        <v>0</v>
      </c>
      <c r="AK1288" s="7" t="str">
        <f t="shared" si="1407"/>
        <v>0</v>
      </c>
      <c r="AL1288" s="7" t="str">
        <f t="shared" si="1408"/>
        <v>1</v>
      </c>
      <c r="AM1288" s="7" t="str">
        <f t="shared" si="1409"/>
        <v>0</v>
      </c>
      <c r="AN1288" s="7" t="str">
        <f t="shared" si="1410"/>
        <v>0</v>
      </c>
      <c r="AO1288" s="7" t="str">
        <f t="shared" si="1411"/>
        <v>0</v>
      </c>
      <c r="AP1288" s="7">
        <f t="shared" si="1412"/>
        <v>0</v>
      </c>
      <c r="AQ1288" s="7">
        <f t="shared" si="1413"/>
        <v>1</v>
      </c>
      <c r="AR1288" s="10">
        <f t="shared" si="1415"/>
        <v>0</v>
      </c>
      <c r="AS1288" s="10"/>
      <c r="AT1288" s="152"/>
      <c r="AU1288" s="80" t="s">
        <v>1038</v>
      </c>
    </row>
    <row r="1289" spans="1:47" ht="15" customHeight="1">
      <c r="A1289" s="18" t="s">
        <v>997</v>
      </c>
      <c r="B1289" s="18" t="s">
        <v>387</v>
      </c>
      <c r="C1289" s="18" t="s">
        <v>1574</v>
      </c>
      <c r="D1289" s="18" t="s">
        <v>2639</v>
      </c>
      <c r="E1289" s="18"/>
      <c r="F1289" s="17"/>
      <c r="G1289" s="23"/>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7"/>
      <c r="AG1289" s="7"/>
      <c r="AH1289" s="7"/>
      <c r="AI1289" s="7"/>
      <c r="AJ1289" s="7"/>
      <c r="AK1289" s="7"/>
      <c r="AL1289" s="7"/>
      <c r="AM1289" s="7"/>
      <c r="AN1289" s="7"/>
      <c r="AO1289" s="7"/>
      <c r="AP1289" s="7"/>
      <c r="AQ1289" s="7"/>
      <c r="AR1289" s="7"/>
      <c r="AS1289" s="7"/>
      <c r="AT1289" s="152"/>
      <c r="AU1289" s="80" t="s">
        <v>1038</v>
      </c>
    </row>
    <row r="1290" spans="1:47" ht="15" customHeight="1">
      <c r="A1290" s="6" t="s">
        <v>997</v>
      </c>
      <c r="B1290" s="6" t="s">
        <v>387</v>
      </c>
      <c r="C1290" s="6" t="s">
        <v>1577</v>
      </c>
      <c r="D1290" s="6"/>
      <c r="E1290" s="6"/>
      <c r="F1290" s="9">
        <v>0.01</v>
      </c>
      <c r="G1290" s="23" t="s">
        <v>446</v>
      </c>
      <c r="H1290" s="6" t="s">
        <v>445</v>
      </c>
      <c r="I1290" s="6" t="s">
        <v>446</v>
      </c>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7">
        <v>0</v>
      </c>
      <c r="AG1290" s="7">
        <f t="shared" ref="AG1290:AH1290" si="1417">IF(H1290="US",1,0)</f>
        <v>0</v>
      </c>
      <c r="AH1290" s="7">
        <f t="shared" si="1417"/>
        <v>0</v>
      </c>
      <c r="AI1290" s="7">
        <f>IF(G1290="US",1,0)</f>
        <v>0</v>
      </c>
      <c r="AJ1290" s="7" t="str">
        <f>IF(AF1290=0,"0",IF(AF1290=0.5,"3","6"))</f>
        <v>0</v>
      </c>
      <c r="AK1290" s="7" t="str">
        <f>IF(AI1290=1,"6","0")</f>
        <v>0</v>
      </c>
      <c r="AL1290" s="7" t="str">
        <f>IF(AF1290=0,"1",IF(AF1290=0.5,"3","6"))</f>
        <v>1</v>
      </c>
      <c r="AM1290" s="7" t="str">
        <f>IF(AH1290=1,"7","0")</f>
        <v>0</v>
      </c>
      <c r="AN1290" s="7" t="str">
        <f>IF(AI1290=1,"11","0")</f>
        <v>0</v>
      </c>
      <c r="AO1290" s="7" t="str">
        <f>IF(AG1290=1,"14","0")</f>
        <v>0</v>
      </c>
      <c r="AP1290" s="7">
        <f>(0.5*F1290)*100</f>
        <v>0.5</v>
      </c>
      <c r="AQ1290" s="7">
        <f>SUM(AJ1290+AK1290+AL1290+AM1290+AN1290+AO1290+AP1290)</f>
        <v>1.5</v>
      </c>
      <c r="AR1290" s="10">
        <f>IF(AQ1290&lt;AQ1324,AR1324+1,AR1324)</f>
        <v>1</v>
      </c>
      <c r="AS1290" s="10"/>
      <c r="AT1290" s="152"/>
      <c r="AU1290" t="s">
        <v>1813</v>
      </c>
    </row>
    <row r="1291" spans="1:47" ht="15" customHeight="1">
      <c r="A1291" s="18" t="s">
        <v>997</v>
      </c>
      <c r="B1291" s="18" t="s">
        <v>387</v>
      </c>
      <c r="C1291" s="18" t="s">
        <v>1577</v>
      </c>
      <c r="D1291" s="18" t="s">
        <v>2650</v>
      </c>
      <c r="E1291" s="18"/>
      <c r="F1291" s="17"/>
      <c r="G1291" s="23"/>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7"/>
      <c r="AG1291" s="7"/>
      <c r="AH1291" s="7"/>
      <c r="AI1291" s="7"/>
      <c r="AJ1291" s="7"/>
      <c r="AK1291" s="7"/>
      <c r="AL1291" s="7"/>
      <c r="AM1291" s="7"/>
      <c r="AN1291" s="7"/>
      <c r="AO1291" s="7"/>
      <c r="AP1291" s="7"/>
      <c r="AQ1291" s="7"/>
      <c r="AR1291" s="10"/>
      <c r="AS1291" s="10"/>
      <c r="AT1291" s="152"/>
      <c r="AU1291" s="80" t="s">
        <v>1038</v>
      </c>
    </row>
    <row r="1292" spans="1:47" ht="15" customHeight="1">
      <c r="A1292" s="18" t="s">
        <v>997</v>
      </c>
      <c r="B1292" s="18" t="s">
        <v>387</v>
      </c>
      <c r="C1292" s="18" t="s">
        <v>1577</v>
      </c>
      <c r="D1292" s="18">
        <v>4</v>
      </c>
      <c r="E1292" s="18"/>
      <c r="F1292" s="17"/>
      <c r="G1292" s="23"/>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7"/>
      <c r="AG1292" s="7"/>
      <c r="AH1292" s="7"/>
      <c r="AI1292" s="7"/>
      <c r="AJ1292" s="7"/>
      <c r="AK1292" s="7"/>
      <c r="AL1292" s="7"/>
      <c r="AM1292" s="7"/>
      <c r="AN1292" s="7"/>
      <c r="AO1292" s="7"/>
      <c r="AP1292" s="7"/>
      <c r="AQ1292" s="7"/>
      <c r="AR1292" s="10"/>
      <c r="AS1292" s="10"/>
      <c r="AT1292" s="152"/>
      <c r="AU1292" s="80" t="s">
        <v>1038</v>
      </c>
    </row>
    <row r="1293" spans="1:47" ht="15" customHeight="1">
      <c r="A1293" s="18" t="s">
        <v>997</v>
      </c>
      <c r="B1293" s="18" t="s">
        <v>387</v>
      </c>
      <c r="C1293" s="18" t="s">
        <v>1577</v>
      </c>
      <c r="D1293" s="18" t="s">
        <v>2651</v>
      </c>
      <c r="E1293" s="18"/>
      <c r="F1293" s="17"/>
      <c r="G1293" s="23"/>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7"/>
      <c r="AG1293" s="7"/>
      <c r="AH1293" s="7"/>
      <c r="AI1293" s="7"/>
      <c r="AJ1293" s="7"/>
      <c r="AK1293" s="7"/>
      <c r="AL1293" s="7"/>
      <c r="AM1293" s="7"/>
      <c r="AN1293" s="7"/>
      <c r="AO1293" s="7"/>
      <c r="AP1293" s="7"/>
      <c r="AQ1293" s="7"/>
      <c r="AR1293" s="10"/>
      <c r="AS1293" s="10"/>
      <c r="AT1293" s="152"/>
      <c r="AU1293" s="80" t="s">
        <v>1038</v>
      </c>
    </row>
    <row r="1294" spans="1:47" ht="15" customHeight="1">
      <c r="A1294" s="18" t="s">
        <v>997</v>
      </c>
      <c r="B1294" s="18" t="s">
        <v>387</v>
      </c>
      <c r="C1294" s="18" t="s">
        <v>1577</v>
      </c>
      <c r="D1294" s="18" t="s">
        <v>2652</v>
      </c>
      <c r="E1294" s="18"/>
      <c r="F1294" s="17"/>
      <c r="G1294" s="23"/>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7"/>
      <c r="AG1294" s="7"/>
      <c r="AH1294" s="7"/>
      <c r="AI1294" s="7"/>
      <c r="AJ1294" s="7"/>
      <c r="AK1294" s="7"/>
      <c r="AL1294" s="7"/>
      <c r="AM1294" s="7"/>
      <c r="AN1294" s="7"/>
      <c r="AO1294" s="7"/>
      <c r="AP1294" s="7"/>
      <c r="AQ1294" s="7"/>
      <c r="AR1294" s="10"/>
      <c r="AS1294" s="10"/>
      <c r="AT1294" s="152"/>
      <c r="AU1294" s="80" t="s">
        <v>1038</v>
      </c>
    </row>
    <row r="1295" spans="1:47" ht="15" customHeight="1">
      <c r="A1295" s="18" t="s">
        <v>997</v>
      </c>
      <c r="B1295" s="18" t="s">
        <v>387</v>
      </c>
      <c r="C1295" s="18" t="s">
        <v>1577</v>
      </c>
      <c r="D1295" s="18" t="s">
        <v>2653</v>
      </c>
      <c r="E1295" s="18"/>
      <c r="F1295" s="17"/>
      <c r="G1295" s="23"/>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7"/>
      <c r="AG1295" s="7"/>
      <c r="AH1295" s="7"/>
      <c r="AI1295" s="7"/>
      <c r="AJ1295" s="7"/>
      <c r="AK1295" s="7"/>
      <c r="AL1295" s="7"/>
      <c r="AM1295" s="7"/>
      <c r="AN1295" s="7"/>
      <c r="AO1295" s="7"/>
      <c r="AP1295" s="7"/>
      <c r="AQ1295" s="7"/>
      <c r="AR1295" s="10"/>
      <c r="AS1295" s="10"/>
      <c r="AT1295" s="152"/>
      <c r="AU1295" s="80" t="s">
        <v>1038</v>
      </c>
    </row>
    <row r="1296" spans="1:47" ht="15" customHeight="1">
      <c r="A1296" s="18" t="s">
        <v>997</v>
      </c>
      <c r="B1296" s="18" t="s">
        <v>387</v>
      </c>
      <c r="C1296" s="18" t="s">
        <v>1577</v>
      </c>
      <c r="D1296" s="18" t="s">
        <v>2637</v>
      </c>
      <c r="E1296" s="18"/>
      <c r="F1296" s="17"/>
      <c r="G1296" s="23"/>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7"/>
      <c r="AG1296" s="7"/>
      <c r="AH1296" s="7"/>
      <c r="AI1296" s="7"/>
      <c r="AJ1296" s="7"/>
      <c r="AK1296" s="7"/>
      <c r="AL1296" s="7"/>
      <c r="AM1296" s="7"/>
      <c r="AN1296" s="7"/>
      <c r="AO1296" s="7"/>
      <c r="AP1296" s="7"/>
      <c r="AQ1296" s="7"/>
      <c r="AR1296" s="10"/>
      <c r="AS1296" s="10"/>
      <c r="AT1296" s="152"/>
      <c r="AU1296" s="80" t="s">
        <v>1038</v>
      </c>
    </row>
    <row r="1297" spans="1:47" ht="15" customHeight="1">
      <c r="A1297" s="18" t="s">
        <v>997</v>
      </c>
      <c r="B1297" s="18" t="s">
        <v>387</v>
      </c>
      <c r="C1297" s="18" t="s">
        <v>1577</v>
      </c>
      <c r="D1297" s="18" t="s">
        <v>2654</v>
      </c>
      <c r="E1297" s="18"/>
      <c r="F1297" s="17"/>
      <c r="G1297" s="23"/>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7"/>
      <c r="AG1297" s="7"/>
      <c r="AH1297" s="7"/>
      <c r="AI1297" s="7"/>
      <c r="AJ1297" s="7"/>
      <c r="AK1297" s="7"/>
      <c r="AL1297" s="7"/>
      <c r="AM1297" s="7"/>
      <c r="AN1297" s="7"/>
      <c r="AO1297" s="7"/>
      <c r="AP1297" s="7"/>
      <c r="AQ1297" s="7"/>
      <c r="AR1297" s="10"/>
      <c r="AS1297" s="10"/>
      <c r="AT1297" s="152"/>
      <c r="AU1297" s="80" t="s">
        <v>1038</v>
      </c>
    </row>
    <row r="1298" spans="1:47" ht="15" customHeight="1">
      <c r="A1298" s="18" t="s">
        <v>997</v>
      </c>
      <c r="B1298" s="18" t="s">
        <v>387</v>
      </c>
      <c r="C1298" s="18" t="s">
        <v>1577</v>
      </c>
      <c r="D1298" s="18" t="s">
        <v>2655</v>
      </c>
      <c r="E1298" s="18"/>
      <c r="F1298" s="17"/>
      <c r="G1298" s="23"/>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7"/>
      <c r="AG1298" s="7"/>
      <c r="AH1298" s="7"/>
      <c r="AI1298" s="7"/>
      <c r="AJ1298" s="7"/>
      <c r="AK1298" s="7"/>
      <c r="AL1298" s="7"/>
      <c r="AM1298" s="7"/>
      <c r="AN1298" s="7"/>
      <c r="AO1298" s="7"/>
      <c r="AP1298" s="7"/>
      <c r="AQ1298" s="7"/>
      <c r="AR1298" s="10"/>
      <c r="AS1298" s="10"/>
      <c r="AT1298" s="152"/>
      <c r="AU1298" s="80" t="s">
        <v>1038</v>
      </c>
    </row>
    <row r="1299" spans="1:47" ht="15" customHeight="1">
      <c r="A1299" s="18" t="s">
        <v>997</v>
      </c>
      <c r="B1299" s="18" t="s">
        <v>387</v>
      </c>
      <c r="C1299" s="18" t="s">
        <v>1577</v>
      </c>
      <c r="D1299" s="18" t="s">
        <v>2639</v>
      </c>
      <c r="E1299" s="18"/>
      <c r="F1299" s="17"/>
      <c r="G1299" s="23"/>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7"/>
      <c r="AG1299" s="7"/>
      <c r="AH1299" s="7"/>
      <c r="AI1299" s="7"/>
      <c r="AJ1299" s="7"/>
      <c r="AK1299" s="7"/>
      <c r="AL1299" s="7"/>
      <c r="AM1299" s="7"/>
      <c r="AN1299" s="7"/>
      <c r="AO1299" s="7"/>
      <c r="AP1299" s="7"/>
      <c r="AQ1299" s="7"/>
      <c r="AR1299" s="10"/>
      <c r="AS1299" s="10"/>
      <c r="AT1299" s="152"/>
      <c r="AU1299" s="80" t="s">
        <v>1038</v>
      </c>
    </row>
    <row r="1300" spans="1:47" ht="15" customHeight="1">
      <c r="A1300" s="18" t="s">
        <v>997</v>
      </c>
      <c r="B1300" s="18" t="s">
        <v>387</v>
      </c>
      <c r="C1300" s="18" t="s">
        <v>1577</v>
      </c>
      <c r="D1300" s="18" t="s">
        <v>2656</v>
      </c>
      <c r="E1300" s="18"/>
      <c r="F1300" s="17"/>
      <c r="G1300" s="23"/>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7"/>
      <c r="AG1300" s="7"/>
      <c r="AH1300" s="7"/>
      <c r="AI1300" s="7"/>
      <c r="AJ1300" s="7"/>
      <c r="AK1300" s="7"/>
      <c r="AL1300" s="7"/>
      <c r="AM1300" s="7"/>
      <c r="AN1300" s="7"/>
      <c r="AO1300" s="7"/>
      <c r="AP1300" s="7"/>
      <c r="AQ1300" s="7"/>
      <c r="AR1300" s="10"/>
      <c r="AS1300" s="10"/>
      <c r="AT1300" s="152"/>
      <c r="AU1300" s="80" t="s">
        <v>1038</v>
      </c>
    </row>
    <row r="1301" spans="1:47" ht="15" customHeight="1">
      <c r="A1301" s="18" t="s">
        <v>997</v>
      </c>
      <c r="B1301" s="18" t="s">
        <v>387</v>
      </c>
      <c r="C1301" s="18" t="s">
        <v>1577</v>
      </c>
      <c r="D1301" s="18" t="s">
        <v>2337</v>
      </c>
      <c r="E1301" s="18"/>
      <c r="F1301" s="17"/>
      <c r="G1301" s="23"/>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7"/>
      <c r="AG1301" s="7"/>
      <c r="AH1301" s="7"/>
      <c r="AI1301" s="7"/>
      <c r="AJ1301" s="7"/>
      <c r="AK1301" s="7"/>
      <c r="AL1301" s="7"/>
      <c r="AM1301" s="7"/>
      <c r="AN1301" s="7"/>
      <c r="AO1301" s="7"/>
      <c r="AP1301" s="7"/>
      <c r="AQ1301" s="7"/>
      <c r="AR1301" s="10"/>
      <c r="AS1301" s="10"/>
      <c r="AT1301" s="152"/>
      <c r="AU1301" s="80" t="s">
        <v>1038</v>
      </c>
    </row>
    <row r="1302" spans="1:47" ht="15" customHeight="1">
      <c r="A1302" s="18" t="s">
        <v>997</v>
      </c>
      <c r="B1302" s="18" t="s">
        <v>387</v>
      </c>
      <c r="C1302" s="18" t="s">
        <v>1577</v>
      </c>
      <c r="D1302" s="18" t="s">
        <v>2657</v>
      </c>
      <c r="E1302" s="18"/>
      <c r="F1302" s="17"/>
      <c r="G1302" s="23"/>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7"/>
      <c r="AG1302" s="7"/>
      <c r="AH1302" s="7"/>
      <c r="AI1302" s="7"/>
      <c r="AJ1302" s="7"/>
      <c r="AK1302" s="7"/>
      <c r="AL1302" s="7"/>
      <c r="AM1302" s="7"/>
      <c r="AN1302" s="7"/>
      <c r="AO1302" s="7"/>
      <c r="AP1302" s="7"/>
      <c r="AQ1302" s="7"/>
      <c r="AR1302" s="10"/>
      <c r="AS1302" s="10"/>
      <c r="AT1302" s="152"/>
      <c r="AU1302" s="80" t="s">
        <v>1038</v>
      </c>
    </row>
    <row r="1303" spans="1:47" ht="15" customHeight="1">
      <c r="A1303" s="18" t="s">
        <v>997</v>
      </c>
      <c r="B1303" s="18" t="s">
        <v>387</v>
      </c>
      <c r="C1303" s="18" t="s">
        <v>1577</v>
      </c>
      <c r="D1303" s="18" t="s">
        <v>2658</v>
      </c>
      <c r="E1303" s="18"/>
      <c r="F1303" s="17"/>
      <c r="G1303" s="23"/>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7"/>
      <c r="AG1303" s="7"/>
      <c r="AH1303" s="7"/>
      <c r="AI1303" s="7"/>
      <c r="AJ1303" s="7"/>
      <c r="AK1303" s="7"/>
      <c r="AL1303" s="7"/>
      <c r="AM1303" s="7"/>
      <c r="AN1303" s="7"/>
      <c r="AO1303" s="7"/>
      <c r="AP1303" s="7"/>
      <c r="AQ1303" s="7"/>
      <c r="AR1303" s="10"/>
      <c r="AS1303" s="10"/>
      <c r="AT1303" s="152"/>
      <c r="AU1303" s="80" t="s">
        <v>1038</v>
      </c>
    </row>
    <row r="1304" spans="1:47" ht="15" customHeight="1">
      <c r="A1304" s="18" t="s">
        <v>997</v>
      </c>
      <c r="B1304" s="18" t="s">
        <v>387</v>
      </c>
      <c r="C1304" s="18" t="s">
        <v>1577</v>
      </c>
      <c r="D1304" s="18" t="s">
        <v>2659</v>
      </c>
      <c r="E1304" s="18"/>
      <c r="F1304" s="17"/>
      <c r="G1304" s="23"/>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7"/>
      <c r="AG1304" s="7"/>
      <c r="AH1304" s="7"/>
      <c r="AI1304" s="7"/>
      <c r="AJ1304" s="7"/>
      <c r="AK1304" s="7"/>
      <c r="AL1304" s="7"/>
      <c r="AM1304" s="7"/>
      <c r="AN1304" s="7"/>
      <c r="AO1304" s="7"/>
      <c r="AP1304" s="7"/>
      <c r="AQ1304" s="7"/>
      <c r="AR1304" s="10"/>
      <c r="AS1304" s="10"/>
      <c r="AT1304" s="152"/>
      <c r="AU1304" s="80" t="s">
        <v>1038</v>
      </c>
    </row>
    <row r="1305" spans="1:47" ht="15" customHeight="1">
      <c r="A1305" s="18" t="s">
        <v>997</v>
      </c>
      <c r="B1305" s="18" t="s">
        <v>387</v>
      </c>
      <c r="C1305" s="18" t="s">
        <v>1577</v>
      </c>
      <c r="D1305" s="18" t="s">
        <v>2660</v>
      </c>
      <c r="E1305" s="18"/>
      <c r="F1305" s="17"/>
      <c r="G1305" s="23"/>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7"/>
      <c r="AG1305" s="7"/>
      <c r="AH1305" s="7"/>
      <c r="AI1305" s="7"/>
      <c r="AJ1305" s="7"/>
      <c r="AK1305" s="7"/>
      <c r="AL1305" s="7"/>
      <c r="AM1305" s="7"/>
      <c r="AN1305" s="7"/>
      <c r="AO1305" s="7"/>
      <c r="AP1305" s="7"/>
      <c r="AQ1305" s="7"/>
      <c r="AR1305" s="10"/>
      <c r="AS1305" s="10"/>
      <c r="AT1305" s="152"/>
      <c r="AU1305" s="80" t="s">
        <v>1038</v>
      </c>
    </row>
    <row r="1306" spans="1:47" ht="15" customHeight="1">
      <c r="A1306" s="18" t="s">
        <v>997</v>
      </c>
      <c r="B1306" s="18" t="s">
        <v>387</v>
      </c>
      <c r="C1306" s="18" t="s">
        <v>1577</v>
      </c>
      <c r="D1306" s="18" t="s">
        <v>2661</v>
      </c>
      <c r="E1306" s="18"/>
      <c r="F1306" s="17"/>
      <c r="G1306" s="23"/>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7"/>
      <c r="AG1306" s="7"/>
      <c r="AH1306" s="7"/>
      <c r="AI1306" s="7"/>
      <c r="AJ1306" s="7"/>
      <c r="AK1306" s="7"/>
      <c r="AL1306" s="7"/>
      <c r="AM1306" s="7"/>
      <c r="AN1306" s="7"/>
      <c r="AO1306" s="7"/>
      <c r="AP1306" s="7"/>
      <c r="AQ1306" s="7"/>
      <c r="AR1306" s="10"/>
      <c r="AS1306" s="10"/>
      <c r="AT1306" s="152"/>
      <c r="AU1306" s="80" t="s">
        <v>1038</v>
      </c>
    </row>
    <row r="1307" spans="1:47" ht="15" customHeight="1">
      <c r="A1307" s="18" t="s">
        <v>997</v>
      </c>
      <c r="B1307" s="18" t="s">
        <v>387</v>
      </c>
      <c r="C1307" s="18" t="s">
        <v>1577</v>
      </c>
      <c r="D1307" s="18" t="s">
        <v>2662</v>
      </c>
      <c r="E1307" s="18"/>
      <c r="F1307" s="17"/>
      <c r="G1307" s="23"/>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7"/>
      <c r="AG1307" s="7"/>
      <c r="AH1307" s="7"/>
      <c r="AI1307" s="7"/>
      <c r="AJ1307" s="7"/>
      <c r="AK1307" s="7"/>
      <c r="AL1307" s="7"/>
      <c r="AM1307" s="7"/>
      <c r="AN1307" s="7"/>
      <c r="AO1307" s="7"/>
      <c r="AP1307" s="7"/>
      <c r="AQ1307" s="7"/>
      <c r="AR1307" s="10"/>
      <c r="AS1307" s="10"/>
      <c r="AT1307" s="152"/>
      <c r="AU1307" s="80" t="s">
        <v>1038</v>
      </c>
    </row>
    <row r="1308" spans="1:47" ht="15" customHeight="1">
      <c r="A1308" s="18" t="s">
        <v>997</v>
      </c>
      <c r="B1308" s="18" t="s">
        <v>387</v>
      </c>
      <c r="C1308" s="18" t="s">
        <v>1577</v>
      </c>
      <c r="D1308" s="18" t="s">
        <v>2645</v>
      </c>
      <c r="E1308" s="18"/>
      <c r="F1308" s="17"/>
      <c r="G1308" s="23"/>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7"/>
      <c r="AG1308" s="7"/>
      <c r="AH1308" s="7"/>
      <c r="AI1308" s="7"/>
      <c r="AJ1308" s="7"/>
      <c r="AK1308" s="7"/>
      <c r="AL1308" s="7"/>
      <c r="AM1308" s="7"/>
      <c r="AN1308" s="7"/>
      <c r="AO1308" s="7"/>
      <c r="AP1308" s="7"/>
      <c r="AQ1308" s="7"/>
      <c r="AR1308" s="10"/>
      <c r="AS1308" s="10"/>
      <c r="AT1308" s="152"/>
      <c r="AU1308" s="80" t="s">
        <v>1038</v>
      </c>
    </row>
    <row r="1309" spans="1:47" ht="15" customHeight="1">
      <c r="A1309" s="18" t="s">
        <v>997</v>
      </c>
      <c r="B1309" s="18" t="s">
        <v>387</v>
      </c>
      <c r="C1309" s="18" t="s">
        <v>1577</v>
      </c>
      <c r="D1309" s="18" t="s">
        <v>2663</v>
      </c>
      <c r="E1309" s="18"/>
      <c r="F1309" s="17"/>
      <c r="G1309" s="23"/>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7"/>
      <c r="AG1309" s="7"/>
      <c r="AH1309" s="7"/>
      <c r="AI1309" s="7"/>
      <c r="AJ1309" s="7"/>
      <c r="AK1309" s="7"/>
      <c r="AL1309" s="7"/>
      <c r="AM1309" s="7"/>
      <c r="AN1309" s="7"/>
      <c r="AO1309" s="7"/>
      <c r="AP1309" s="7"/>
      <c r="AQ1309" s="7"/>
      <c r="AR1309" s="10"/>
      <c r="AS1309" s="10"/>
      <c r="AT1309" s="152"/>
      <c r="AU1309" s="80" t="s">
        <v>1038</v>
      </c>
    </row>
    <row r="1310" spans="1:47" ht="15" customHeight="1">
      <c r="A1310" s="18" t="s">
        <v>997</v>
      </c>
      <c r="B1310" s="18" t="s">
        <v>387</v>
      </c>
      <c r="C1310" s="18" t="s">
        <v>1577</v>
      </c>
      <c r="D1310" s="18" t="s">
        <v>2664</v>
      </c>
      <c r="E1310" s="18"/>
      <c r="F1310" s="17"/>
      <c r="AF1310" s="4"/>
      <c r="AG1310" s="5"/>
      <c r="AH1310" s="4"/>
      <c r="AI1310" s="5"/>
      <c r="AJ1310" s="4"/>
      <c r="AK1310" s="5"/>
      <c r="AL1310" s="4"/>
      <c r="AM1310" s="5"/>
      <c r="AN1310" s="4"/>
      <c r="AO1310" s="5"/>
      <c r="AP1310" s="4"/>
      <c r="AQ1310" s="5"/>
      <c r="AR1310" s="20"/>
      <c r="AS1310" s="20"/>
      <c r="AU1310" s="80" t="s">
        <v>1038</v>
      </c>
    </row>
    <row r="1311" spans="1:47" ht="15" customHeight="1">
      <c r="A1311" s="6" t="s">
        <v>997</v>
      </c>
      <c r="B1311" s="6" t="s">
        <v>387</v>
      </c>
      <c r="C1311" s="6" t="s">
        <v>2665</v>
      </c>
      <c r="D1311" s="6" t="s">
        <v>2637</v>
      </c>
      <c r="E1311" s="6"/>
      <c r="F1311" s="9"/>
      <c r="G1311" s="23"/>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7"/>
      <c r="AG1311" s="7"/>
      <c r="AH1311" s="7"/>
      <c r="AI1311" s="7"/>
      <c r="AJ1311" s="7"/>
      <c r="AK1311" s="7"/>
      <c r="AL1311" s="7"/>
      <c r="AM1311" s="7"/>
      <c r="AN1311" s="7"/>
      <c r="AO1311" s="7"/>
      <c r="AP1311" s="7"/>
      <c r="AQ1311" s="7"/>
      <c r="AR1311" s="10"/>
      <c r="AS1311" s="10"/>
      <c r="AT1311" s="152"/>
      <c r="AU1311" t="s">
        <v>1813</v>
      </c>
    </row>
    <row r="1312" spans="1:47" ht="15" customHeight="1">
      <c r="A1312" s="18" t="s">
        <v>997</v>
      </c>
      <c r="B1312" s="18" t="s">
        <v>387</v>
      </c>
      <c r="C1312" s="18" t="s">
        <v>2665</v>
      </c>
      <c r="D1312" s="18" t="s">
        <v>2337</v>
      </c>
      <c r="E1312" s="18"/>
      <c r="F1312" s="17">
        <v>0.01</v>
      </c>
      <c r="G1312" s="23" t="s">
        <v>446</v>
      </c>
      <c r="H1312" s="6" t="s">
        <v>446</v>
      </c>
      <c r="I1312" s="6" t="s">
        <v>446</v>
      </c>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7">
        <v>0</v>
      </c>
      <c r="AG1312" s="7">
        <f t="shared" ref="AG1312:AH1312" si="1418">IF(H1312="US",1,0)</f>
        <v>0</v>
      </c>
      <c r="AH1312" s="7">
        <f t="shared" si="1418"/>
        <v>0</v>
      </c>
      <c r="AI1312" s="7">
        <f>IF(G1312="US",1,0)</f>
        <v>0</v>
      </c>
      <c r="AJ1312" s="7" t="str">
        <f>IF(AF1312=0,"0",IF(AF1312=0.5,"3","6"))</f>
        <v>0</v>
      </c>
      <c r="AK1312" s="7" t="str">
        <f>IF(AI1312=1,"6","0")</f>
        <v>0</v>
      </c>
      <c r="AL1312" s="7" t="str">
        <f>IF(AF1312=0,"1",IF(AF1312=0.5,"3","6"))</f>
        <v>1</v>
      </c>
      <c r="AM1312" s="7" t="str">
        <f>IF(AH1312=1,"7","0")</f>
        <v>0</v>
      </c>
      <c r="AN1312" s="7" t="str">
        <f>IF(AI1312=1,"11","0")</f>
        <v>0</v>
      </c>
      <c r="AO1312" s="7" t="str">
        <f>IF(AG1312=1,"14","0")</f>
        <v>0</v>
      </c>
      <c r="AP1312" s="7">
        <f>(0.5*F1312)*100</f>
        <v>0.5</v>
      </c>
      <c r="AQ1312" s="7">
        <f>SUM(AJ1312+AK1312+AL1312+AM1312+AN1312+AO1312+AP1312)</f>
        <v>1.5</v>
      </c>
      <c r="AR1312" s="10">
        <f>IF(AQ1312&lt;AQ1275,AR1275+1,AR1275)</f>
        <v>0</v>
      </c>
      <c r="AS1312" s="10"/>
      <c r="AT1312" s="152"/>
      <c r="AU1312" s="80" t="s">
        <v>1038</v>
      </c>
    </row>
    <row r="1313" spans="1:47" ht="15" customHeight="1">
      <c r="A1313" s="18" t="s">
        <v>997</v>
      </c>
      <c r="B1313" s="18" t="s">
        <v>387</v>
      </c>
      <c r="C1313" s="18" t="s">
        <v>2665</v>
      </c>
      <c r="D1313" s="18" t="s">
        <v>2666</v>
      </c>
      <c r="E1313" s="18"/>
      <c r="F1313" s="17"/>
      <c r="G1313" s="23"/>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7"/>
      <c r="AG1313" s="7"/>
      <c r="AH1313" s="7"/>
      <c r="AI1313" s="7"/>
      <c r="AJ1313" s="7"/>
      <c r="AK1313" s="7"/>
      <c r="AL1313" s="8"/>
      <c r="AM1313" s="8"/>
      <c r="AN1313" s="7"/>
      <c r="AO1313" s="7"/>
      <c r="AP1313" s="7"/>
      <c r="AQ1313" s="7"/>
      <c r="AR1313" s="7"/>
      <c r="AS1313" s="7"/>
      <c r="AT1313" s="152"/>
      <c r="AU1313" s="80" t="s">
        <v>1038</v>
      </c>
    </row>
    <row r="1314" spans="1:47" ht="15" customHeight="1">
      <c r="A1314" s="18" t="s">
        <v>998</v>
      </c>
      <c r="B1314" s="18" t="s">
        <v>999</v>
      </c>
      <c r="C1314" s="18" t="s">
        <v>2667</v>
      </c>
      <c r="D1314" s="18"/>
      <c r="E1314" s="18"/>
      <c r="F1314" s="17"/>
      <c r="G1314" s="23"/>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7"/>
      <c r="AG1314" s="7"/>
      <c r="AH1314" s="7"/>
      <c r="AI1314" s="7"/>
      <c r="AJ1314" s="7"/>
      <c r="AK1314" s="7"/>
      <c r="AL1314" s="8"/>
      <c r="AM1314" s="8"/>
      <c r="AN1314" s="7"/>
      <c r="AO1314" s="7"/>
      <c r="AP1314" s="7"/>
      <c r="AQ1314" s="7"/>
      <c r="AR1314" s="7"/>
      <c r="AS1314" s="7"/>
      <c r="AT1314" s="152"/>
      <c r="AU1314" s="80" t="s">
        <v>1038</v>
      </c>
    </row>
    <row r="1315" spans="1:47" ht="15" customHeight="1">
      <c r="A1315" s="18" t="s">
        <v>998</v>
      </c>
      <c r="B1315" s="18" t="s">
        <v>999</v>
      </c>
      <c r="C1315" s="18" t="s">
        <v>833</v>
      </c>
      <c r="D1315" s="18"/>
      <c r="E1315" s="18"/>
      <c r="F1315" s="17">
        <v>0.05</v>
      </c>
      <c r="G1315" s="23" t="s">
        <v>512</v>
      </c>
      <c r="H1315" s="6" t="s">
        <v>446</v>
      </c>
      <c r="I1315" s="6" t="s">
        <v>446</v>
      </c>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7">
        <v>0</v>
      </c>
      <c r="AG1315" s="7">
        <f t="shared" ref="AG1315:AH1315" si="1419">IF(H1315="US",1,0)</f>
        <v>0</v>
      </c>
      <c r="AH1315" s="7">
        <f t="shared" si="1419"/>
        <v>0</v>
      </c>
      <c r="AI1315" s="7">
        <f t="shared" ref="AI1315:AI1318" si="1420">IF(G1315="US",1,0)</f>
        <v>0</v>
      </c>
      <c r="AJ1315" s="7" t="str">
        <f t="shared" ref="AJ1315:AJ1318" si="1421">IF(AF1315=0,"0",IF(AF1315=0.5,"3","6"))</f>
        <v>0</v>
      </c>
      <c r="AK1315" s="7" t="str">
        <f t="shared" ref="AK1315:AK1318" si="1422">IF(AI1315=1,"6","0")</f>
        <v>0</v>
      </c>
      <c r="AL1315" s="7" t="str">
        <f t="shared" ref="AL1315:AL1318" si="1423">IF(AF1315=0,"1",IF(AF1315=0.5,"3","6"))</f>
        <v>1</v>
      </c>
      <c r="AM1315" s="7" t="str">
        <f t="shared" ref="AM1315:AM1318" si="1424">IF(AH1315=1,"7","0")</f>
        <v>0</v>
      </c>
      <c r="AN1315" s="7" t="str">
        <f t="shared" ref="AN1315:AN1318" si="1425">IF(AI1315=1,"11","0")</f>
        <v>0</v>
      </c>
      <c r="AO1315" s="7" t="str">
        <f t="shared" ref="AO1315:AO1318" si="1426">IF(AG1315=1,"14","0")</f>
        <v>0</v>
      </c>
      <c r="AP1315" s="7">
        <f t="shared" ref="AP1315:AP1318" si="1427">(0.5*F1315)*100</f>
        <v>2.5</v>
      </c>
      <c r="AQ1315" s="7">
        <f t="shared" ref="AQ1315:AQ1318" si="1428">SUM(AJ1315+AK1315+AL1315+AM1315+AN1315+AO1315+AP1315)</f>
        <v>3.5</v>
      </c>
      <c r="AR1315" s="10">
        <f t="shared" ref="AR1315:AR1318" si="1429">IF(AQ1315&lt;AQ1314,AR1314+1,AR1314)</f>
        <v>0</v>
      </c>
      <c r="AS1315" s="10"/>
      <c r="AT1315" s="152"/>
      <c r="AU1315" s="80" t="s">
        <v>1038</v>
      </c>
    </row>
    <row r="1316" spans="1:47" ht="15" customHeight="1">
      <c r="A1316" s="18" t="s">
        <v>998</v>
      </c>
      <c r="B1316" s="18" t="s">
        <v>999</v>
      </c>
      <c r="C1316" s="18" t="s">
        <v>1128</v>
      </c>
      <c r="D1316" s="18"/>
      <c r="E1316" s="18"/>
      <c r="F1316" s="17">
        <v>0.05</v>
      </c>
      <c r="G1316" s="23" t="s">
        <v>512</v>
      </c>
      <c r="H1316" s="6" t="s">
        <v>446</v>
      </c>
      <c r="I1316" s="6" t="s">
        <v>446</v>
      </c>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7">
        <v>0</v>
      </c>
      <c r="AG1316" s="7">
        <f t="shared" ref="AG1316:AH1316" si="1430">IF(H1316="US",1,0)</f>
        <v>0</v>
      </c>
      <c r="AH1316" s="7">
        <f t="shared" si="1430"/>
        <v>0</v>
      </c>
      <c r="AI1316" s="7">
        <f t="shared" si="1420"/>
        <v>0</v>
      </c>
      <c r="AJ1316" s="7" t="str">
        <f t="shared" si="1421"/>
        <v>0</v>
      </c>
      <c r="AK1316" s="7" t="str">
        <f t="shared" si="1422"/>
        <v>0</v>
      </c>
      <c r="AL1316" s="7" t="str">
        <f t="shared" si="1423"/>
        <v>1</v>
      </c>
      <c r="AM1316" s="7" t="str">
        <f t="shared" si="1424"/>
        <v>0</v>
      </c>
      <c r="AN1316" s="7" t="str">
        <f t="shared" si="1425"/>
        <v>0</v>
      </c>
      <c r="AO1316" s="7" t="str">
        <f t="shared" si="1426"/>
        <v>0</v>
      </c>
      <c r="AP1316" s="7">
        <f t="shared" si="1427"/>
        <v>2.5</v>
      </c>
      <c r="AQ1316" s="7">
        <f t="shared" si="1428"/>
        <v>3.5</v>
      </c>
      <c r="AR1316" s="10">
        <f t="shared" si="1429"/>
        <v>0</v>
      </c>
      <c r="AS1316" s="10"/>
      <c r="AT1316" s="152"/>
      <c r="AU1316" s="80" t="s">
        <v>1038</v>
      </c>
    </row>
    <row r="1317" spans="1:47" ht="15" customHeight="1">
      <c r="A1317" s="18" t="s">
        <v>998</v>
      </c>
      <c r="B1317" s="18" t="s">
        <v>999</v>
      </c>
      <c r="C1317" s="18" t="s">
        <v>831</v>
      </c>
      <c r="D1317" s="18"/>
      <c r="E1317" s="18"/>
      <c r="F1317" s="17">
        <v>0.05</v>
      </c>
      <c r="G1317" s="23" t="s">
        <v>512</v>
      </c>
      <c r="H1317" s="6" t="s">
        <v>446</v>
      </c>
      <c r="I1317" s="6" t="s">
        <v>446</v>
      </c>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7">
        <v>0</v>
      </c>
      <c r="AG1317" s="7">
        <f t="shared" ref="AG1317:AH1317" si="1431">IF(H1317="US",1,0)</f>
        <v>0</v>
      </c>
      <c r="AH1317" s="7">
        <f t="shared" si="1431"/>
        <v>0</v>
      </c>
      <c r="AI1317" s="7">
        <f t="shared" si="1420"/>
        <v>0</v>
      </c>
      <c r="AJ1317" s="7" t="str">
        <f t="shared" si="1421"/>
        <v>0</v>
      </c>
      <c r="AK1317" s="7" t="str">
        <f t="shared" si="1422"/>
        <v>0</v>
      </c>
      <c r="AL1317" s="7" t="str">
        <f t="shared" si="1423"/>
        <v>1</v>
      </c>
      <c r="AM1317" s="7" t="str">
        <f t="shared" si="1424"/>
        <v>0</v>
      </c>
      <c r="AN1317" s="7" t="str">
        <f t="shared" si="1425"/>
        <v>0</v>
      </c>
      <c r="AO1317" s="7" t="str">
        <f t="shared" si="1426"/>
        <v>0</v>
      </c>
      <c r="AP1317" s="7">
        <f t="shared" si="1427"/>
        <v>2.5</v>
      </c>
      <c r="AQ1317" s="7">
        <f t="shared" si="1428"/>
        <v>3.5</v>
      </c>
      <c r="AR1317" s="10">
        <f t="shared" si="1429"/>
        <v>0</v>
      </c>
      <c r="AS1317" s="10"/>
      <c r="AT1317" s="152"/>
      <c r="AU1317" s="80" t="s">
        <v>1038</v>
      </c>
    </row>
    <row r="1318" spans="1:47" ht="15" customHeight="1">
      <c r="A1318" s="18" t="s">
        <v>998</v>
      </c>
      <c r="B1318" s="18" t="s">
        <v>999</v>
      </c>
      <c r="C1318" s="18" t="s">
        <v>830</v>
      </c>
      <c r="D1318" s="18"/>
      <c r="E1318" s="18"/>
      <c r="F1318" s="17">
        <v>0.05</v>
      </c>
      <c r="G1318" s="23" t="s">
        <v>512</v>
      </c>
      <c r="H1318" s="6" t="s">
        <v>446</v>
      </c>
      <c r="I1318" s="6" t="s">
        <v>446</v>
      </c>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7">
        <v>0</v>
      </c>
      <c r="AG1318" s="7">
        <f t="shared" ref="AG1318:AH1318" si="1432">IF(H1318="US",1,0)</f>
        <v>0</v>
      </c>
      <c r="AH1318" s="7">
        <f t="shared" si="1432"/>
        <v>0</v>
      </c>
      <c r="AI1318" s="7">
        <f t="shared" si="1420"/>
        <v>0</v>
      </c>
      <c r="AJ1318" s="7" t="str">
        <f t="shared" si="1421"/>
        <v>0</v>
      </c>
      <c r="AK1318" s="7" t="str">
        <f t="shared" si="1422"/>
        <v>0</v>
      </c>
      <c r="AL1318" s="7" t="str">
        <f t="shared" si="1423"/>
        <v>1</v>
      </c>
      <c r="AM1318" s="7" t="str">
        <f t="shared" si="1424"/>
        <v>0</v>
      </c>
      <c r="AN1318" s="7" t="str">
        <f t="shared" si="1425"/>
        <v>0</v>
      </c>
      <c r="AO1318" s="7" t="str">
        <f t="shared" si="1426"/>
        <v>0</v>
      </c>
      <c r="AP1318" s="7">
        <f t="shared" si="1427"/>
        <v>2.5</v>
      </c>
      <c r="AQ1318" s="7">
        <f t="shared" si="1428"/>
        <v>3.5</v>
      </c>
      <c r="AR1318" s="10">
        <f t="shared" si="1429"/>
        <v>0</v>
      </c>
      <c r="AS1318" s="10"/>
      <c r="AT1318" s="152"/>
      <c r="AU1318" s="80" t="s">
        <v>1038</v>
      </c>
    </row>
    <row r="1319" spans="1:47" ht="15" customHeight="1">
      <c r="A1319" s="18" t="s">
        <v>998</v>
      </c>
      <c r="B1319" s="18" t="s">
        <v>999</v>
      </c>
      <c r="C1319" s="18" t="s">
        <v>2668</v>
      </c>
      <c r="D1319" s="18"/>
      <c r="E1319" s="18"/>
      <c r="F1319" s="17"/>
      <c r="G1319" s="23"/>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7"/>
      <c r="AG1319" s="7"/>
      <c r="AH1319" s="7"/>
      <c r="AI1319" s="7"/>
      <c r="AJ1319" s="7"/>
      <c r="AK1319" s="7"/>
      <c r="AL1319" s="8"/>
      <c r="AM1319" s="8"/>
      <c r="AN1319" s="7"/>
      <c r="AO1319" s="7"/>
      <c r="AP1319" s="7"/>
      <c r="AQ1319" s="7"/>
      <c r="AR1319" s="7"/>
      <c r="AS1319" s="7"/>
      <c r="AT1319" s="152"/>
      <c r="AU1319" s="80" t="s">
        <v>1038</v>
      </c>
    </row>
    <row r="1320" spans="1:47" ht="15" customHeight="1">
      <c r="A1320" s="18" t="s">
        <v>998</v>
      </c>
      <c r="B1320" s="18" t="s">
        <v>999</v>
      </c>
      <c r="C1320" s="18" t="s">
        <v>1127</v>
      </c>
      <c r="D1320" s="18"/>
      <c r="E1320" s="18"/>
      <c r="F1320" s="17">
        <v>0.05</v>
      </c>
      <c r="G1320" s="23" t="s">
        <v>512</v>
      </c>
      <c r="H1320" s="6" t="s">
        <v>446</v>
      </c>
      <c r="I1320" s="6" t="s">
        <v>446</v>
      </c>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7">
        <v>0</v>
      </c>
      <c r="AG1320" s="7">
        <f t="shared" ref="AG1320:AH1320" si="1433">IF(H1320="US",1,0)</f>
        <v>0</v>
      </c>
      <c r="AH1320" s="7">
        <f t="shared" si="1433"/>
        <v>0</v>
      </c>
      <c r="AI1320" s="7">
        <f>IF(G1320="US",1,0)</f>
        <v>0</v>
      </c>
      <c r="AJ1320" s="7" t="str">
        <f>IF(AF1320=0,"0",IF(AF1320=0.5,"3","6"))</f>
        <v>0</v>
      </c>
      <c r="AK1320" s="7" t="str">
        <f>IF(AI1320=1,"6","0")</f>
        <v>0</v>
      </c>
      <c r="AL1320" s="7" t="str">
        <f>IF(AF1320=0,"1",IF(AF1320=0.5,"3","6"))</f>
        <v>1</v>
      </c>
      <c r="AM1320" s="7" t="str">
        <f>IF(AH1320=1,"7","0")</f>
        <v>0</v>
      </c>
      <c r="AN1320" s="7" t="str">
        <f>IF(AI1320=1,"11","0")</f>
        <v>0</v>
      </c>
      <c r="AO1320" s="7" t="str">
        <f>IF(AG1320=1,"14","0")</f>
        <v>0</v>
      </c>
      <c r="AP1320" s="7">
        <f>(0.5*F1320)*100</f>
        <v>2.5</v>
      </c>
      <c r="AQ1320" s="7">
        <f>SUM(AJ1320+AK1320+AL1320+AM1320+AN1320+AO1320+AP1320)</f>
        <v>3.5</v>
      </c>
      <c r="AR1320" s="10">
        <f>IF(AQ1320&lt;AQ1319,AR1319+1,AR1319)</f>
        <v>0</v>
      </c>
      <c r="AS1320" s="10"/>
      <c r="AT1320" s="152"/>
      <c r="AU1320" s="80" t="s">
        <v>1038</v>
      </c>
    </row>
    <row r="1321" spans="1:47" ht="15" customHeight="1">
      <c r="A1321" s="18" t="s">
        <v>198</v>
      </c>
      <c r="B1321" s="18" t="s">
        <v>198</v>
      </c>
      <c r="C1321" s="18" t="s">
        <v>2669</v>
      </c>
      <c r="D1321" s="18"/>
      <c r="E1321" s="18"/>
      <c r="F1321" s="17"/>
      <c r="G1321" s="23"/>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7"/>
      <c r="AG1321" s="7"/>
      <c r="AH1321" s="7"/>
      <c r="AI1321" s="7"/>
      <c r="AJ1321" s="7"/>
      <c r="AK1321" s="7"/>
      <c r="AL1321" s="8"/>
      <c r="AM1321" s="8"/>
      <c r="AN1321" s="7"/>
      <c r="AO1321" s="7"/>
      <c r="AP1321" s="7"/>
      <c r="AQ1321" s="7"/>
      <c r="AR1321" s="7"/>
      <c r="AS1321" s="7"/>
      <c r="AT1321" s="152"/>
      <c r="AU1321" s="80" t="s">
        <v>1038</v>
      </c>
    </row>
    <row r="1322" spans="1:47" ht="15" customHeight="1">
      <c r="A1322" s="18" t="s">
        <v>198</v>
      </c>
      <c r="B1322" s="18" t="s">
        <v>198</v>
      </c>
      <c r="C1322" s="18" t="s">
        <v>2670</v>
      </c>
      <c r="D1322" s="18"/>
      <c r="E1322" s="18"/>
      <c r="F1322" s="17"/>
      <c r="G1322" s="23"/>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7"/>
      <c r="AG1322" s="7"/>
      <c r="AH1322" s="7"/>
      <c r="AI1322" s="7"/>
      <c r="AJ1322" s="7"/>
      <c r="AK1322" s="7"/>
      <c r="AL1322" s="8"/>
      <c r="AM1322" s="8"/>
      <c r="AN1322" s="7"/>
      <c r="AO1322" s="7"/>
      <c r="AP1322" s="7"/>
      <c r="AQ1322" s="7"/>
      <c r="AR1322" s="7"/>
      <c r="AS1322" s="7"/>
      <c r="AT1322" s="152"/>
      <c r="AU1322" s="80" t="s">
        <v>1038</v>
      </c>
    </row>
    <row r="1323" spans="1:47" ht="15" customHeight="1">
      <c r="A1323" s="18" t="s">
        <v>198</v>
      </c>
      <c r="B1323" s="18" t="s">
        <v>198</v>
      </c>
      <c r="C1323" s="18" t="s">
        <v>199</v>
      </c>
      <c r="D1323" s="18"/>
      <c r="E1323" s="18"/>
      <c r="F1323" s="17">
        <v>0.5</v>
      </c>
      <c r="G1323" s="23" t="s">
        <v>525</v>
      </c>
      <c r="H1323" s="6" t="s">
        <v>538</v>
      </c>
      <c r="I1323" s="6" t="s">
        <v>538</v>
      </c>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7">
        <v>0</v>
      </c>
      <c r="AG1323" s="7">
        <f t="shared" ref="AG1323:AH1323" si="1434">IF(H1323="US",1,0)</f>
        <v>0</v>
      </c>
      <c r="AH1323" s="7">
        <f t="shared" si="1434"/>
        <v>0</v>
      </c>
      <c r="AI1323" s="7">
        <f t="shared" ref="AI1323:AI1333" si="1435">IF(G1323="US",1,0)</f>
        <v>1</v>
      </c>
      <c r="AJ1323" s="7" t="str">
        <f t="shared" ref="AJ1323:AJ1333" si="1436">IF(AF1323=0,"0",IF(AF1323=0.5,"3","6"))</f>
        <v>0</v>
      </c>
      <c r="AK1323" s="7" t="str">
        <f t="shared" ref="AK1323:AK1333" si="1437">IF(AI1323=1,"6","0")</f>
        <v>6</v>
      </c>
      <c r="AL1323" s="7" t="str">
        <f t="shared" ref="AL1323:AL1333" si="1438">IF(AF1323=0,"1",IF(AF1323=0.5,"3","6"))</f>
        <v>1</v>
      </c>
      <c r="AM1323" s="7" t="str">
        <f t="shared" ref="AM1323:AM1333" si="1439">IF(AH1323=1,"7","0")</f>
        <v>0</v>
      </c>
      <c r="AN1323" s="7" t="str">
        <f t="shared" ref="AN1323:AN1333" si="1440">IF(AI1323=1,"11","0")</f>
        <v>11</v>
      </c>
      <c r="AO1323" s="7" t="str">
        <f t="shared" ref="AO1323:AO1333" si="1441">IF(AG1323=1,"14","0")</f>
        <v>0</v>
      </c>
      <c r="AP1323" s="7">
        <f t="shared" ref="AP1323:AP1333" si="1442">(0.5*F1323)*100</f>
        <v>25</v>
      </c>
      <c r="AQ1323" s="7">
        <f t="shared" ref="AQ1323:AQ1333" si="1443">SUM(AJ1323+AK1323+AL1323+AM1323+AN1323+AO1323+AP1323)</f>
        <v>43</v>
      </c>
      <c r="AR1323" s="10">
        <f t="shared" ref="AR1323:AR1330" si="1444">IF(AQ1323&lt;AQ1322,AR1322+1,AR1322)</f>
        <v>0</v>
      </c>
      <c r="AS1323" s="10"/>
      <c r="AT1323" s="152"/>
      <c r="AU1323" s="80" t="s">
        <v>1038</v>
      </c>
    </row>
    <row r="1324" spans="1:47" ht="15" customHeight="1">
      <c r="A1324" s="18" t="s">
        <v>198</v>
      </c>
      <c r="B1324" s="18" t="s">
        <v>198</v>
      </c>
      <c r="C1324" s="18" t="s">
        <v>383</v>
      </c>
      <c r="D1324" s="18"/>
      <c r="E1324" s="18"/>
      <c r="F1324" s="17">
        <v>0</v>
      </c>
      <c r="G1324" s="23" t="s">
        <v>538</v>
      </c>
      <c r="H1324" s="6" t="s">
        <v>538</v>
      </c>
      <c r="I1324" s="6" t="s">
        <v>538</v>
      </c>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7">
        <v>0</v>
      </c>
      <c r="AG1324" s="7">
        <f t="shared" ref="AG1324:AH1324" si="1445">IF(H1324="US",1,0)</f>
        <v>0</v>
      </c>
      <c r="AH1324" s="7">
        <f t="shared" si="1445"/>
        <v>0</v>
      </c>
      <c r="AI1324" s="7">
        <f t="shared" si="1435"/>
        <v>0</v>
      </c>
      <c r="AJ1324" s="7" t="str">
        <f t="shared" si="1436"/>
        <v>0</v>
      </c>
      <c r="AK1324" s="7" t="str">
        <f t="shared" si="1437"/>
        <v>0</v>
      </c>
      <c r="AL1324" s="7" t="str">
        <f t="shared" si="1438"/>
        <v>1</v>
      </c>
      <c r="AM1324" s="7" t="str">
        <f t="shared" si="1439"/>
        <v>0</v>
      </c>
      <c r="AN1324" s="7" t="str">
        <f t="shared" si="1440"/>
        <v>0</v>
      </c>
      <c r="AO1324" s="7" t="str">
        <f t="shared" si="1441"/>
        <v>0</v>
      </c>
      <c r="AP1324" s="7">
        <f t="shared" si="1442"/>
        <v>0</v>
      </c>
      <c r="AQ1324" s="7">
        <f t="shared" si="1443"/>
        <v>1</v>
      </c>
      <c r="AR1324" s="10">
        <f t="shared" si="1444"/>
        <v>1</v>
      </c>
      <c r="AS1324" s="10"/>
      <c r="AT1324" s="152"/>
      <c r="AU1324" s="80" t="s">
        <v>1038</v>
      </c>
    </row>
    <row r="1325" spans="1:47" ht="15" customHeight="1">
      <c r="A1325" s="18" t="s">
        <v>198</v>
      </c>
      <c r="B1325" s="18" t="s">
        <v>198</v>
      </c>
      <c r="C1325" s="18" t="s">
        <v>212</v>
      </c>
      <c r="D1325" s="18"/>
      <c r="E1325" s="18"/>
      <c r="F1325" s="17">
        <v>0</v>
      </c>
      <c r="G1325" s="23" t="s">
        <v>538</v>
      </c>
      <c r="H1325" s="6" t="s">
        <v>538</v>
      </c>
      <c r="I1325" s="6" t="s">
        <v>538</v>
      </c>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7">
        <v>0</v>
      </c>
      <c r="AG1325" s="7">
        <f t="shared" ref="AG1325:AH1325" si="1446">IF(H1325="US",1,0)</f>
        <v>0</v>
      </c>
      <c r="AH1325" s="7">
        <f t="shared" si="1446"/>
        <v>0</v>
      </c>
      <c r="AI1325" s="7">
        <f t="shared" si="1435"/>
        <v>0</v>
      </c>
      <c r="AJ1325" s="7" t="str">
        <f t="shared" si="1436"/>
        <v>0</v>
      </c>
      <c r="AK1325" s="7" t="str">
        <f t="shared" si="1437"/>
        <v>0</v>
      </c>
      <c r="AL1325" s="7" t="str">
        <f t="shared" si="1438"/>
        <v>1</v>
      </c>
      <c r="AM1325" s="7" t="str">
        <f t="shared" si="1439"/>
        <v>0</v>
      </c>
      <c r="AN1325" s="7" t="str">
        <f t="shared" si="1440"/>
        <v>0</v>
      </c>
      <c r="AO1325" s="7" t="str">
        <f t="shared" si="1441"/>
        <v>0</v>
      </c>
      <c r="AP1325" s="7">
        <f t="shared" si="1442"/>
        <v>0</v>
      </c>
      <c r="AQ1325" s="7">
        <f t="shared" si="1443"/>
        <v>1</v>
      </c>
      <c r="AR1325" s="10">
        <f t="shared" si="1444"/>
        <v>1</v>
      </c>
      <c r="AS1325" s="10"/>
      <c r="AT1325" s="152"/>
      <c r="AU1325" s="80" t="s">
        <v>1038</v>
      </c>
    </row>
    <row r="1326" spans="1:47" ht="15" customHeight="1">
      <c r="A1326" s="18" t="s">
        <v>198</v>
      </c>
      <c r="B1326" s="18" t="s">
        <v>198</v>
      </c>
      <c r="C1326" s="18" t="s">
        <v>384</v>
      </c>
      <c r="D1326" s="18"/>
      <c r="E1326" s="18"/>
      <c r="F1326" s="17">
        <v>0</v>
      </c>
      <c r="G1326" s="23" t="s">
        <v>538</v>
      </c>
      <c r="H1326" s="6" t="s">
        <v>538</v>
      </c>
      <c r="I1326" s="6" t="s">
        <v>538</v>
      </c>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7">
        <v>0</v>
      </c>
      <c r="AG1326" s="7">
        <f t="shared" ref="AG1326:AH1326" si="1447">IF(H1326="US",1,0)</f>
        <v>0</v>
      </c>
      <c r="AH1326" s="7">
        <f t="shared" si="1447"/>
        <v>0</v>
      </c>
      <c r="AI1326" s="7">
        <f t="shared" si="1435"/>
        <v>0</v>
      </c>
      <c r="AJ1326" s="7" t="str">
        <f t="shared" si="1436"/>
        <v>0</v>
      </c>
      <c r="AK1326" s="7" t="str">
        <f t="shared" si="1437"/>
        <v>0</v>
      </c>
      <c r="AL1326" s="7" t="str">
        <f t="shared" si="1438"/>
        <v>1</v>
      </c>
      <c r="AM1326" s="7" t="str">
        <f t="shared" si="1439"/>
        <v>0</v>
      </c>
      <c r="AN1326" s="7" t="str">
        <f t="shared" si="1440"/>
        <v>0</v>
      </c>
      <c r="AO1326" s="7" t="str">
        <f t="shared" si="1441"/>
        <v>0</v>
      </c>
      <c r="AP1326" s="7">
        <f t="shared" si="1442"/>
        <v>0</v>
      </c>
      <c r="AQ1326" s="7">
        <f t="shared" si="1443"/>
        <v>1</v>
      </c>
      <c r="AR1326" s="10">
        <f t="shared" si="1444"/>
        <v>1</v>
      </c>
      <c r="AS1326" s="10"/>
      <c r="AT1326" s="152"/>
      <c r="AU1326" s="80" t="s">
        <v>1038</v>
      </c>
    </row>
    <row r="1327" spans="1:47" ht="15" customHeight="1">
      <c r="A1327" s="18" t="s">
        <v>198</v>
      </c>
      <c r="B1327" s="18" t="s">
        <v>198</v>
      </c>
      <c r="C1327" s="18" t="s">
        <v>255</v>
      </c>
      <c r="D1327" s="18"/>
      <c r="E1327" s="18"/>
      <c r="F1327" s="17">
        <v>0.45</v>
      </c>
      <c r="G1327" s="23" t="s">
        <v>525</v>
      </c>
      <c r="H1327" s="6" t="s">
        <v>538</v>
      </c>
      <c r="I1327" s="6" t="s">
        <v>538</v>
      </c>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7">
        <v>0</v>
      </c>
      <c r="AG1327" s="7">
        <f t="shared" ref="AG1327:AH1327" si="1448">IF(H1327="US",1,0)</f>
        <v>0</v>
      </c>
      <c r="AH1327" s="7">
        <f t="shared" si="1448"/>
        <v>0</v>
      </c>
      <c r="AI1327" s="7">
        <f t="shared" si="1435"/>
        <v>1</v>
      </c>
      <c r="AJ1327" s="7" t="str">
        <f t="shared" si="1436"/>
        <v>0</v>
      </c>
      <c r="AK1327" s="7" t="str">
        <f t="shared" si="1437"/>
        <v>6</v>
      </c>
      <c r="AL1327" s="7" t="str">
        <f t="shared" si="1438"/>
        <v>1</v>
      </c>
      <c r="AM1327" s="7" t="str">
        <f t="shared" si="1439"/>
        <v>0</v>
      </c>
      <c r="AN1327" s="7" t="str">
        <f t="shared" si="1440"/>
        <v>11</v>
      </c>
      <c r="AO1327" s="7" t="str">
        <f t="shared" si="1441"/>
        <v>0</v>
      </c>
      <c r="AP1327" s="7">
        <f t="shared" si="1442"/>
        <v>22.5</v>
      </c>
      <c r="AQ1327" s="7">
        <f t="shared" si="1443"/>
        <v>40.5</v>
      </c>
      <c r="AR1327" s="10">
        <f t="shared" si="1444"/>
        <v>1</v>
      </c>
      <c r="AS1327" s="10"/>
      <c r="AT1327" s="152"/>
      <c r="AU1327" s="80" t="s">
        <v>1038</v>
      </c>
    </row>
    <row r="1328" spans="1:47" ht="15" customHeight="1">
      <c r="A1328" s="18" t="s">
        <v>198</v>
      </c>
      <c r="B1328" s="18" t="s">
        <v>198</v>
      </c>
      <c r="C1328" s="18" t="s">
        <v>200</v>
      </c>
      <c r="D1328" s="18"/>
      <c r="E1328" s="18"/>
      <c r="F1328" s="17">
        <v>0.45</v>
      </c>
      <c r="G1328" s="23" t="s">
        <v>525</v>
      </c>
      <c r="H1328" s="6" t="s">
        <v>538</v>
      </c>
      <c r="I1328" s="6" t="s">
        <v>538</v>
      </c>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7">
        <v>0</v>
      </c>
      <c r="AG1328" s="7">
        <f t="shared" ref="AG1328:AH1328" si="1449">IF(H1328="US",1,0)</f>
        <v>0</v>
      </c>
      <c r="AH1328" s="7">
        <f t="shared" si="1449"/>
        <v>0</v>
      </c>
      <c r="AI1328" s="7">
        <f t="shared" si="1435"/>
        <v>1</v>
      </c>
      <c r="AJ1328" s="7" t="str">
        <f t="shared" si="1436"/>
        <v>0</v>
      </c>
      <c r="AK1328" s="7" t="str">
        <f t="shared" si="1437"/>
        <v>6</v>
      </c>
      <c r="AL1328" s="7" t="str">
        <f t="shared" si="1438"/>
        <v>1</v>
      </c>
      <c r="AM1328" s="7" t="str">
        <f t="shared" si="1439"/>
        <v>0</v>
      </c>
      <c r="AN1328" s="7" t="str">
        <f t="shared" si="1440"/>
        <v>11</v>
      </c>
      <c r="AO1328" s="7" t="str">
        <f t="shared" si="1441"/>
        <v>0</v>
      </c>
      <c r="AP1328" s="7">
        <f t="shared" si="1442"/>
        <v>22.5</v>
      </c>
      <c r="AQ1328" s="7">
        <f t="shared" si="1443"/>
        <v>40.5</v>
      </c>
      <c r="AR1328" s="10">
        <f t="shared" si="1444"/>
        <v>1</v>
      </c>
      <c r="AS1328" s="10"/>
      <c r="AT1328" s="152"/>
      <c r="AU1328" s="80" t="s">
        <v>1038</v>
      </c>
    </row>
    <row r="1329" spans="1:47" ht="15" customHeight="1">
      <c r="A1329" s="18" t="s">
        <v>198</v>
      </c>
      <c r="B1329" s="18" t="s">
        <v>198</v>
      </c>
      <c r="C1329" s="18" t="s">
        <v>201</v>
      </c>
      <c r="D1329" s="18"/>
      <c r="E1329" s="18"/>
      <c r="F1329" s="17">
        <v>0.45</v>
      </c>
      <c r="G1329" s="23" t="s">
        <v>525</v>
      </c>
      <c r="H1329" s="6" t="s">
        <v>538</v>
      </c>
      <c r="I1329" s="6" t="s">
        <v>538</v>
      </c>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7">
        <v>0</v>
      </c>
      <c r="AG1329" s="7">
        <f t="shared" ref="AG1329:AH1329" si="1450">IF(H1329="US",1,0)</f>
        <v>0</v>
      </c>
      <c r="AH1329" s="7">
        <f t="shared" si="1450"/>
        <v>0</v>
      </c>
      <c r="AI1329" s="7">
        <f t="shared" si="1435"/>
        <v>1</v>
      </c>
      <c r="AJ1329" s="7" t="str">
        <f t="shared" si="1436"/>
        <v>0</v>
      </c>
      <c r="AK1329" s="7" t="str">
        <f t="shared" si="1437"/>
        <v>6</v>
      </c>
      <c r="AL1329" s="7" t="str">
        <f t="shared" si="1438"/>
        <v>1</v>
      </c>
      <c r="AM1329" s="7" t="str">
        <f t="shared" si="1439"/>
        <v>0</v>
      </c>
      <c r="AN1329" s="7" t="str">
        <f t="shared" si="1440"/>
        <v>11</v>
      </c>
      <c r="AO1329" s="7" t="str">
        <f t="shared" si="1441"/>
        <v>0</v>
      </c>
      <c r="AP1329" s="7">
        <f t="shared" si="1442"/>
        <v>22.5</v>
      </c>
      <c r="AQ1329" s="7">
        <f t="shared" si="1443"/>
        <v>40.5</v>
      </c>
      <c r="AR1329" s="10">
        <f t="shared" si="1444"/>
        <v>1</v>
      </c>
      <c r="AS1329" s="10"/>
      <c r="AT1329" s="152"/>
      <c r="AU1329" s="80" t="s">
        <v>1038</v>
      </c>
    </row>
    <row r="1330" spans="1:47" ht="15" customHeight="1">
      <c r="A1330" s="18" t="s">
        <v>198</v>
      </c>
      <c r="B1330" s="18" t="s">
        <v>198</v>
      </c>
      <c r="C1330" s="18" t="s">
        <v>837</v>
      </c>
      <c r="D1330" s="18"/>
      <c r="E1330" s="18"/>
      <c r="F1330" s="17">
        <v>0</v>
      </c>
      <c r="G1330" s="23" t="s">
        <v>538</v>
      </c>
      <c r="H1330" s="6" t="s">
        <v>538</v>
      </c>
      <c r="I1330" s="6" t="s">
        <v>538</v>
      </c>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7">
        <v>0</v>
      </c>
      <c r="AG1330" s="7">
        <f t="shared" ref="AG1330:AH1330" si="1451">IF(H1330="US",1,0)</f>
        <v>0</v>
      </c>
      <c r="AH1330" s="7">
        <f t="shared" si="1451"/>
        <v>0</v>
      </c>
      <c r="AI1330" s="7">
        <f t="shared" si="1435"/>
        <v>0</v>
      </c>
      <c r="AJ1330" s="7" t="str">
        <f t="shared" si="1436"/>
        <v>0</v>
      </c>
      <c r="AK1330" s="7" t="str">
        <f t="shared" si="1437"/>
        <v>0</v>
      </c>
      <c r="AL1330" s="7" t="str">
        <f t="shared" si="1438"/>
        <v>1</v>
      </c>
      <c r="AM1330" s="7" t="str">
        <f t="shared" si="1439"/>
        <v>0</v>
      </c>
      <c r="AN1330" s="7" t="str">
        <f t="shared" si="1440"/>
        <v>0</v>
      </c>
      <c r="AO1330" s="7" t="str">
        <f t="shared" si="1441"/>
        <v>0</v>
      </c>
      <c r="AP1330" s="7">
        <f t="shared" si="1442"/>
        <v>0</v>
      </c>
      <c r="AQ1330" s="7">
        <f t="shared" si="1443"/>
        <v>1</v>
      </c>
      <c r="AR1330" s="10">
        <f t="shared" si="1444"/>
        <v>2</v>
      </c>
      <c r="AS1330" s="10"/>
      <c r="AT1330" s="152"/>
      <c r="AU1330" s="80" t="s">
        <v>1038</v>
      </c>
    </row>
    <row r="1331" spans="1:47" ht="15" customHeight="1">
      <c r="A1331" s="6" t="s">
        <v>17</v>
      </c>
      <c r="B1331" s="6" t="s">
        <v>17</v>
      </c>
      <c r="C1331" s="6" t="s">
        <v>2671</v>
      </c>
      <c r="D1331" s="6"/>
      <c r="E1331" s="6"/>
      <c r="F1331" s="9">
        <v>0.45</v>
      </c>
      <c r="G1331" s="23" t="s">
        <v>525</v>
      </c>
      <c r="H1331" s="6" t="s">
        <v>525</v>
      </c>
      <c r="I1331" s="6" t="s">
        <v>525</v>
      </c>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7">
        <v>1</v>
      </c>
      <c r="AG1331" s="7">
        <f t="shared" ref="AG1331:AH1331" si="1452">IF(H1331="US",1,0)</f>
        <v>1</v>
      </c>
      <c r="AH1331" s="7">
        <f t="shared" si="1452"/>
        <v>1</v>
      </c>
      <c r="AI1331" s="7">
        <f t="shared" si="1435"/>
        <v>1</v>
      </c>
      <c r="AJ1331" s="7" t="str">
        <f t="shared" si="1436"/>
        <v>6</v>
      </c>
      <c r="AK1331" s="7" t="str">
        <f t="shared" si="1437"/>
        <v>6</v>
      </c>
      <c r="AL1331" s="7" t="str">
        <f t="shared" si="1438"/>
        <v>6</v>
      </c>
      <c r="AM1331" s="7" t="str">
        <f t="shared" si="1439"/>
        <v>7</v>
      </c>
      <c r="AN1331" s="7" t="str">
        <f t="shared" si="1440"/>
        <v>11</v>
      </c>
      <c r="AO1331" s="7" t="str">
        <f t="shared" si="1441"/>
        <v>14</v>
      </c>
      <c r="AP1331" s="7">
        <f t="shared" si="1442"/>
        <v>22.5</v>
      </c>
      <c r="AQ1331" s="7">
        <f t="shared" si="1443"/>
        <v>72.5</v>
      </c>
      <c r="AR1331" s="10" t="e">
        <f t="shared" ref="AR1331:AR1333" si="1453">IF(AQ1331&lt;#REF!,#REF!+1,#REF!)</f>
        <v>#REF!</v>
      </c>
      <c r="AS1331" s="10"/>
      <c r="AT1331" s="152"/>
      <c r="AU1331" t="s">
        <v>2672</v>
      </c>
    </row>
    <row r="1332" spans="1:47" ht="15" customHeight="1">
      <c r="A1332" s="6" t="s">
        <v>17</v>
      </c>
      <c r="B1332" s="6" t="s">
        <v>17</v>
      </c>
      <c r="C1332" s="6" t="s">
        <v>2673</v>
      </c>
      <c r="D1332" s="6"/>
      <c r="E1332" s="6"/>
      <c r="F1332" s="9">
        <v>0.55000000000000004</v>
      </c>
      <c r="G1332" s="23" t="s">
        <v>525</v>
      </c>
      <c r="H1332" s="6" t="s">
        <v>525</v>
      </c>
      <c r="I1332" s="6" t="s">
        <v>525</v>
      </c>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7">
        <v>1</v>
      </c>
      <c r="AG1332" s="7">
        <f t="shared" ref="AG1332:AH1332" si="1454">IF(H1332="US",1,0)</f>
        <v>1</v>
      </c>
      <c r="AH1332" s="7">
        <f t="shared" si="1454"/>
        <v>1</v>
      </c>
      <c r="AI1332" s="7">
        <f t="shared" si="1435"/>
        <v>1</v>
      </c>
      <c r="AJ1332" s="7" t="str">
        <f t="shared" si="1436"/>
        <v>6</v>
      </c>
      <c r="AK1332" s="7" t="str">
        <f t="shared" si="1437"/>
        <v>6</v>
      </c>
      <c r="AL1332" s="7" t="str">
        <f t="shared" si="1438"/>
        <v>6</v>
      </c>
      <c r="AM1332" s="7" t="str">
        <f t="shared" si="1439"/>
        <v>7</v>
      </c>
      <c r="AN1332" s="7" t="str">
        <f t="shared" si="1440"/>
        <v>11</v>
      </c>
      <c r="AO1332" s="7" t="str">
        <f t="shared" si="1441"/>
        <v>14</v>
      </c>
      <c r="AP1332" s="7">
        <f t="shared" si="1442"/>
        <v>27.500000000000004</v>
      </c>
      <c r="AQ1332" s="7">
        <f t="shared" si="1443"/>
        <v>77.5</v>
      </c>
      <c r="AR1332" s="10" t="e">
        <f t="shared" si="1453"/>
        <v>#REF!</v>
      </c>
      <c r="AS1332" s="10"/>
      <c r="AT1332" s="152"/>
      <c r="AU1332" t="s">
        <v>2672</v>
      </c>
    </row>
    <row r="1333" spans="1:47" ht="15" customHeight="1">
      <c r="A1333" s="6" t="s">
        <v>17</v>
      </c>
      <c r="B1333" s="6" t="s">
        <v>17</v>
      </c>
      <c r="C1333" s="6" t="s">
        <v>2674</v>
      </c>
      <c r="D1333" s="6"/>
      <c r="E1333" s="6"/>
      <c r="F1333" s="9">
        <v>0.5</v>
      </c>
      <c r="G1333" s="23" t="s">
        <v>525</v>
      </c>
      <c r="H1333" s="6" t="s">
        <v>525</v>
      </c>
      <c r="I1333" s="6" t="s">
        <v>525</v>
      </c>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7">
        <v>1</v>
      </c>
      <c r="AG1333" s="7">
        <f t="shared" ref="AG1333:AH1333" si="1455">IF(H1333="US",1,0)</f>
        <v>1</v>
      </c>
      <c r="AH1333" s="7">
        <f t="shared" si="1455"/>
        <v>1</v>
      </c>
      <c r="AI1333" s="7">
        <f t="shared" si="1435"/>
        <v>1</v>
      </c>
      <c r="AJ1333" s="7" t="str">
        <f t="shared" si="1436"/>
        <v>6</v>
      </c>
      <c r="AK1333" s="7" t="str">
        <f t="shared" si="1437"/>
        <v>6</v>
      </c>
      <c r="AL1333" s="7" t="str">
        <f t="shared" si="1438"/>
        <v>6</v>
      </c>
      <c r="AM1333" s="7" t="str">
        <f t="shared" si="1439"/>
        <v>7</v>
      </c>
      <c r="AN1333" s="7" t="str">
        <f t="shared" si="1440"/>
        <v>11</v>
      </c>
      <c r="AO1333" s="7" t="str">
        <f t="shared" si="1441"/>
        <v>14</v>
      </c>
      <c r="AP1333" s="7">
        <f t="shared" si="1442"/>
        <v>25</v>
      </c>
      <c r="AQ1333" s="7">
        <f t="shared" si="1443"/>
        <v>75</v>
      </c>
      <c r="AR1333" s="10" t="e">
        <f t="shared" si="1453"/>
        <v>#REF!</v>
      </c>
      <c r="AS1333" s="10"/>
      <c r="AT1333" s="152"/>
      <c r="AU1333" t="s">
        <v>2672</v>
      </c>
    </row>
    <row r="1334" spans="1:47" ht="15" customHeight="1">
      <c r="A1334" s="6" t="s">
        <v>17</v>
      </c>
      <c r="B1334" s="6" t="s">
        <v>17</v>
      </c>
      <c r="C1334" s="6" t="s">
        <v>20</v>
      </c>
      <c r="D1334" s="6"/>
      <c r="E1334" s="6"/>
      <c r="F1334" s="9"/>
      <c r="G1334" s="23"/>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7"/>
      <c r="AG1334" s="7"/>
      <c r="AH1334" s="7"/>
      <c r="AI1334" s="7"/>
      <c r="AJ1334" s="7"/>
      <c r="AK1334" s="7"/>
      <c r="AL1334" s="8"/>
      <c r="AM1334" s="8"/>
      <c r="AN1334" s="7"/>
      <c r="AO1334" s="7"/>
      <c r="AP1334" s="7"/>
      <c r="AQ1334" s="7"/>
      <c r="AR1334" s="7"/>
      <c r="AS1334" s="7"/>
      <c r="AT1334" s="152"/>
      <c r="AU1334" t="s">
        <v>2672</v>
      </c>
    </row>
    <row r="1335" spans="1:47" ht="15" customHeight="1">
      <c r="A1335" s="18" t="s">
        <v>60</v>
      </c>
      <c r="B1335" s="18" t="s">
        <v>61</v>
      </c>
      <c r="C1335" s="18" t="s">
        <v>2559</v>
      </c>
      <c r="D1335" s="18">
        <v>350</v>
      </c>
      <c r="E1335" s="18"/>
      <c r="F1335" s="17">
        <v>0.5</v>
      </c>
      <c r="G1335" s="23" t="s">
        <v>525</v>
      </c>
      <c r="H1335" s="6" t="s">
        <v>525</v>
      </c>
      <c r="I1335" s="6" t="s">
        <v>525</v>
      </c>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7">
        <v>0</v>
      </c>
      <c r="AG1335" s="7">
        <f t="shared" ref="AG1335:AH1335" si="1456">IF(H1335="US",1,0)</f>
        <v>1</v>
      </c>
      <c r="AH1335" s="7">
        <f t="shared" si="1456"/>
        <v>1</v>
      </c>
      <c r="AI1335" s="7">
        <f>IF(G1335="US",1,0)</f>
        <v>1</v>
      </c>
      <c r="AJ1335" s="7" t="str">
        <f>IF(AF1335=0,"0",IF(AF1335=0.5,"3","6"))</f>
        <v>0</v>
      </c>
      <c r="AK1335" s="7" t="str">
        <f>IF(AI1335=1,"6","0")</f>
        <v>6</v>
      </c>
      <c r="AL1335" s="7" t="str">
        <f>IF(AF1335=0,"1",IF(AF1335=0.5,"3","6"))</f>
        <v>1</v>
      </c>
      <c r="AM1335" s="7" t="str">
        <f>IF(AH1335=1,"7","0")</f>
        <v>7</v>
      </c>
      <c r="AN1335" s="7" t="str">
        <f>IF(AI1335=1,"11","0")</f>
        <v>11</v>
      </c>
      <c r="AO1335" s="7" t="str">
        <f>IF(AG1335=1,"14","0")</f>
        <v>14</v>
      </c>
      <c r="AP1335" s="7">
        <f>(0.5*F1335)*100</f>
        <v>25</v>
      </c>
      <c r="AQ1335" s="7">
        <f>SUM(AJ1335+AK1335+AL1335+AM1335+AN1335+AO1335+AP1335)</f>
        <v>64</v>
      </c>
      <c r="AR1335" s="10" t="e">
        <f>IF(AQ1335&lt;#REF!,#REF!+1,#REF!)</f>
        <v>#REF!</v>
      </c>
      <c r="AS1335" s="10"/>
      <c r="AT1335" s="152"/>
      <c r="AU1335" s="80" t="s">
        <v>1038</v>
      </c>
    </row>
    <row r="1336" spans="1:47" ht="15" customHeight="1">
      <c r="A1336" s="18" t="s">
        <v>60</v>
      </c>
      <c r="B1336" s="18" t="s">
        <v>61</v>
      </c>
      <c r="C1336" s="18" t="s">
        <v>2559</v>
      </c>
      <c r="D1336" s="18" t="s">
        <v>2675</v>
      </c>
      <c r="E1336" s="18"/>
      <c r="F1336" s="17"/>
      <c r="G1336" s="23"/>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7"/>
      <c r="AG1336" s="7"/>
      <c r="AH1336" s="7"/>
      <c r="AI1336" s="7"/>
      <c r="AJ1336" s="7"/>
      <c r="AK1336" s="7"/>
      <c r="AL1336" s="8"/>
      <c r="AM1336" s="8"/>
      <c r="AN1336" s="7"/>
      <c r="AO1336" s="7"/>
      <c r="AP1336" s="7"/>
      <c r="AQ1336" s="7"/>
      <c r="AR1336" s="7"/>
      <c r="AS1336" s="7"/>
      <c r="AT1336" s="152"/>
      <c r="AU1336" s="80" t="s">
        <v>1038</v>
      </c>
    </row>
    <row r="1337" spans="1:47" ht="15" customHeight="1">
      <c r="A1337" s="18" t="s">
        <v>60</v>
      </c>
      <c r="B1337" s="18" t="s">
        <v>61</v>
      </c>
      <c r="C1337" s="18" t="s">
        <v>2559</v>
      </c>
      <c r="D1337" s="18" t="s">
        <v>2676</v>
      </c>
      <c r="E1337" s="18"/>
      <c r="F1337" s="17"/>
      <c r="G1337" s="23"/>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7"/>
      <c r="AG1337" s="7"/>
      <c r="AH1337" s="7"/>
      <c r="AI1337" s="7"/>
      <c r="AJ1337" s="7"/>
      <c r="AK1337" s="7"/>
      <c r="AL1337" s="8"/>
      <c r="AM1337" s="8"/>
      <c r="AN1337" s="7"/>
      <c r="AO1337" s="7"/>
      <c r="AP1337" s="7"/>
      <c r="AQ1337" s="7"/>
      <c r="AR1337" s="7"/>
      <c r="AS1337" s="7"/>
      <c r="AT1337" s="152"/>
      <c r="AU1337" s="80" t="s">
        <v>1038</v>
      </c>
    </row>
    <row r="1338" spans="1:47" ht="15" customHeight="1">
      <c r="A1338" s="18" t="s">
        <v>60</v>
      </c>
      <c r="B1338" s="18" t="s">
        <v>61</v>
      </c>
      <c r="C1338" s="18" t="s">
        <v>2559</v>
      </c>
      <c r="D1338" s="18" t="s">
        <v>2677</v>
      </c>
      <c r="E1338" s="18"/>
      <c r="F1338" s="17"/>
      <c r="G1338" s="23"/>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7"/>
      <c r="AG1338" s="7"/>
      <c r="AH1338" s="7"/>
      <c r="AI1338" s="7"/>
      <c r="AJ1338" s="7"/>
      <c r="AK1338" s="7"/>
      <c r="AL1338" s="8"/>
      <c r="AM1338" s="8"/>
      <c r="AN1338" s="7"/>
      <c r="AO1338" s="7"/>
      <c r="AP1338" s="7"/>
      <c r="AQ1338" s="7"/>
      <c r="AR1338" s="7"/>
      <c r="AS1338" s="7"/>
      <c r="AT1338" s="152"/>
      <c r="AU1338" s="80" t="s">
        <v>1038</v>
      </c>
    </row>
    <row r="1339" spans="1:47" ht="15" customHeight="1">
      <c r="A1339" s="18" t="s">
        <v>60</v>
      </c>
      <c r="B1339" s="18" t="s">
        <v>61</v>
      </c>
      <c r="C1339" s="18" t="s">
        <v>2559</v>
      </c>
      <c r="D1339" s="18" t="s">
        <v>2678</v>
      </c>
      <c r="E1339" s="18"/>
      <c r="F1339" s="17"/>
      <c r="G1339" s="23"/>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7"/>
      <c r="AG1339" s="7"/>
      <c r="AH1339" s="7"/>
      <c r="AI1339" s="7"/>
      <c r="AJ1339" s="7"/>
      <c r="AK1339" s="7"/>
      <c r="AL1339" s="8"/>
      <c r="AM1339" s="8"/>
      <c r="AN1339" s="7"/>
      <c r="AO1339" s="7"/>
      <c r="AP1339" s="7"/>
      <c r="AQ1339" s="7"/>
      <c r="AR1339" s="7"/>
      <c r="AS1339" s="7"/>
      <c r="AT1339" s="152"/>
      <c r="AU1339" s="80" t="s">
        <v>1038</v>
      </c>
    </row>
    <row r="1340" spans="1:47" ht="15" customHeight="1">
      <c r="A1340" s="18" t="s">
        <v>60</v>
      </c>
      <c r="B1340" s="18" t="s">
        <v>61</v>
      </c>
      <c r="C1340" s="18" t="s">
        <v>2559</v>
      </c>
      <c r="D1340" s="18" t="s">
        <v>2679</v>
      </c>
      <c r="E1340" s="18"/>
      <c r="F1340" s="17"/>
      <c r="G1340" s="23"/>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7"/>
      <c r="AG1340" s="7"/>
      <c r="AH1340" s="7"/>
      <c r="AI1340" s="7"/>
      <c r="AJ1340" s="7"/>
      <c r="AK1340" s="7"/>
      <c r="AL1340" s="8"/>
      <c r="AM1340" s="8"/>
      <c r="AN1340" s="7"/>
      <c r="AO1340" s="7"/>
      <c r="AP1340" s="7"/>
      <c r="AQ1340" s="7"/>
      <c r="AR1340" s="7"/>
      <c r="AS1340" s="7"/>
      <c r="AT1340" s="152"/>
      <c r="AU1340" s="80" t="s">
        <v>1038</v>
      </c>
    </row>
    <row r="1341" spans="1:47" ht="15" customHeight="1">
      <c r="A1341" s="18" t="s">
        <v>60</v>
      </c>
      <c r="B1341" s="18" t="s">
        <v>61</v>
      </c>
      <c r="C1341" s="18" t="s">
        <v>2559</v>
      </c>
      <c r="D1341" s="18" t="s">
        <v>2680</v>
      </c>
      <c r="E1341" s="18"/>
      <c r="F1341" s="17"/>
      <c r="G1341" s="23"/>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7"/>
      <c r="AG1341" s="7"/>
      <c r="AH1341" s="7"/>
      <c r="AI1341" s="7"/>
      <c r="AJ1341" s="7"/>
      <c r="AK1341" s="7"/>
      <c r="AL1341" s="8"/>
      <c r="AM1341" s="8"/>
      <c r="AN1341" s="7"/>
      <c r="AO1341" s="7"/>
      <c r="AP1341" s="7"/>
      <c r="AQ1341" s="7"/>
      <c r="AR1341" s="7"/>
      <c r="AS1341" s="7"/>
      <c r="AT1341" s="152"/>
      <c r="AU1341" s="80" t="s">
        <v>1038</v>
      </c>
    </row>
    <row r="1342" spans="1:47" ht="15" customHeight="1">
      <c r="A1342" s="18" t="s">
        <v>60</v>
      </c>
      <c r="B1342" s="18" t="s">
        <v>61</v>
      </c>
      <c r="C1342" s="18" t="s">
        <v>1630</v>
      </c>
      <c r="D1342" s="18"/>
      <c r="E1342" s="18"/>
      <c r="F1342" s="17">
        <v>0.05</v>
      </c>
      <c r="G1342" s="23" t="s">
        <v>538</v>
      </c>
      <c r="H1342" s="6" t="s">
        <v>538</v>
      </c>
      <c r="I1342" s="6" t="s">
        <v>538</v>
      </c>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7">
        <v>0</v>
      </c>
      <c r="AG1342" s="7">
        <f t="shared" ref="AG1342:AH1342" si="1457">IF(H1342="US",1,0)</f>
        <v>0</v>
      </c>
      <c r="AH1342" s="7">
        <f t="shared" si="1457"/>
        <v>0</v>
      </c>
      <c r="AI1342" s="7">
        <f>IF(G1342="US",1,0)</f>
        <v>0</v>
      </c>
      <c r="AJ1342" s="7" t="str">
        <f>IF(AF1342=0,"0",IF(AF1342=0.5,"3","6"))</f>
        <v>0</v>
      </c>
      <c r="AK1342" s="7" t="str">
        <f>IF(AI1342=1,"6","0")</f>
        <v>0</v>
      </c>
      <c r="AL1342" s="7" t="str">
        <f>IF(AF1342=0,"1",IF(AF1342=0.5,"3","6"))</f>
        <v>1</v>
      </c>
      <c r="AM1342" s="7" t="str">
        <f>IF(AH1342=1,"7","0")</f>
        <v>0</v>
      </c>
      <c r="AN1342" s="7" t="str">
        <f>IF(AI1342=1,"11","0")</f>
        <v>0</v>
      </c>
      <c r="AO1342" s="7" t="str">
        <f>IF(AG1342=1,"14","0")</f>
        <v>0</v>
      </c>
      <c r="AP1342" s="7">
        <f>(0.5*F1342)*100</f>
        <v>2.5</v>
      </c>
      <c r="AQ1342" s="7">
        <f>SUM(AJ1342+AK1342+AL1342+AM1342+AN1342+AO1342+AP1342)</f>
        <v>3.5</v>
      </c>
      <c r="AR1342" s="10">
        <f>IF(AQ1342&lt;AQ1341,AR1341+1,AR1341)</f>
        <v>0</v>
      </c>
      <c r="AS1342" s="10"/>
      <c r="AT1342" s="152"/>
      <c r="AU1342" s="80" t="s">
        <v>1038</v>
      </c>
    </row>
    <row r="1343" spans="1:47" ht="15" customHeight="1">
      <c r="A1343" s="18" t="s">
        <v>60</v>
      </c>
      <c r="B1343" s="18" t="s">
        <v>61</v>
      </c>
      <c r="C1343" s="18" t="s">
        <v>2681</v>
      </c>
      <c r="D1343" s="18" t="s">
        <v>2675</v>
      </c>
      <c r="E1343" s="18"/>
      <c r="F1343" s="17"/>
      <c r="G1343" s="23"/>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7"/>
      <c r="AG1343" s="7"/>
      <c r="AH1343" s="7"/>
      <c r="AI1343" s="7"/>
      <c r="AJ1343" s="7"/>
      <c r="AK1343" s="7"/>
      <c r="AL1343" s="8"/>
      <c r="AM1343" s="8"/>
      <c r="AN1343" s="7"/>
      <c r="AO1343" s="7"/>
      <c r="AP1343" s="7"/>
      <c r="AQ1343" s="7"/>
      <c r="AR1343" s="7"/>
      <c r="AS1343" s="7"/>
      <c r="AT1343" s="152"/>
      <c r="AU1343" s="80" t="s">
        <v>1038</v>
      </c>
    </row>
    <row r="1344" spans="1:47" ht="15" customHeight="1">
      <c r="A1344" s="18" t="s">
        <v>60</v>
      </c>
      <c r="B1344" s="18" t="s">
        <v>61</v>
      </c>
      <c r="C1344" s="18" t="s">
        <v>2681</v>
      </c>
      <c r="D1344" s="18">
        <v>350</v>
      </c>
      <c r="E1344" s="18"/>
      <c r="F1344" s="17">
        <v>0</v>
      </c>
      <c r="G1344" s="23" t="s">
        <v>538</v>
      </c>
      <c r="H1344" s="6" t="s">
        <v>538</v>
      </c>
      <c r="I1344" s="6" t="s">
        <v>538</v>
      </c>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7">
        <v>0</v>
      </c>
      <c r="AG1344" s="7">
        <f t="shared" ref="AG1344:AH1344" si="1458">IF(H1344="US",1,0)</f>
        <v>0</v>
      </c>
      <c r="AH1344" s="7">
        <f t="shared" si="1458"/>
        <v>0</v>
      </c>
      <c r="AI1344" s="7">
        <f t="shared" ref="AI1344:AI1345" si="1459">IF(G1344="US",1,0)</f>
        <v>0</v>
      </c>
      <c r="AJ1344" s="7" t="str">
        <f t="shared" ref="AJ1344:AJ1345" si="1460">IF(AF1344=0,"0",IF(AF1344=0.5,"3","6"))</f>
        <v>0</v>
      </c>
      <c r="AK1344" s="7" t="str">
        <f t="shared" ref="AK1344:AK1345" si="1461">IF(AI1344=1,"6","0")</f>
        <v>0</v>
      </c>
      <c r="AL1344" s="7" t="str">
        <f t="shared" ref="AL1344:AL1345" si="1462">IF(AF1344=0,"1",IF(AF1344=0.5,"3","6"))</f>
        <v>1</v>
      </c>
      <c r="AM1344" s="7" t="str">
        <f t="shared" ref="AM1344:AM1345" si="1463">IF(AH1344=1,"7","0")</f>
        <v>0</v>
      </c>
      <c r="AN1344" s="7" t="str">
        <f t="shared" ref="AN1344:AN1345" si="1464">IF(AI1344=1,"11","0")</f>
        <v>0</v>
      </c>
      <c r="AO1344" s="7" t="str">
        <f t="shared" ref="AO1344:AO1345" si="1465">IF(AG1344=1,"14","0")</f>
        <v>0</v>
      </c>
      <c r="AP1344" s="7">
        <f t="shared" ref="AP1344:AP1345" si="1466">(0.5*F1344)*100</f>
        <v>0</v>
      </c>
      <c r="AQ1344" s="7">
        <f t="shared" ref="AQ1344:AQ1345" si="1467">SUM(AJ1344+AK1344+AL1344+AM1344+AN1344+AO1344+AP1344)</f>
        <v>1</v>
      </c>
      <c r="AR1344" s="10">
        <f t="shared" ref="AR1344:AR1345" si="1468">IF(AQ1344&lt;AQ1343,AR1343+1,AR1343)</f>
        <v>0</v>
      </c>
      <c r="AS1344" s="10"/>
      <c r="AT1344" s="152"/>
      <c r="AU1344" s="80" t="s">
        <v>1038</v>
      </c>
    </row>
    <row r="1345" spans="1:47" ht="15" customHeight="1">
      <c r="A1345" s="18" t="s">
        <v>60</v>
      </c>
      <c r="B1345" s="18" t="s">
        <v>61</v>
      </c>
      <c r="C1345" s="18" t="s">
        <v>1634</v>
      </c>
      <c r="D1345" s="18"/>
      <c r="E1345" s="18"/>
      <c r="F1345" s="17">
        <v>0</v>
      </c>
      <c r="G1345" s="23" t="s">
        <v>538</v>
      </c>
      <c r="H1345" s="6" t="s">
        <v>538</v>
      </c>
      <c r="I1345" s="6" t="s">
        <v>538</v>
      </c>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7">
        <v>0</v>
      </c>
      <c r="AG1345" s="7">
        <f t="shared" ref="AG1345:AH1345" si="1469">IF(H1345="US",1,0)</f>
        <v>0</v>
      </c>
      <c r="AH1345" s="7">
        <f t="shared" si="1469"/>
        <v>0</v>
      </c>
      <c r="AI1345" s="7">
        <f t="shared" si="1459"/>
        <v>0</v>
      </c>
      <c r="AJ1345" s="7" t="str">
        <f t="shared" si="1460"/>
        <v>0</v>
      </c>
      <c r="AK1345" s="7" t="str">
        <f t="shared" si="1461"/>
        <v>0</v>
      </c>
      <c r="AL1345" s="7" t="str">
        <f t="shared" si="1462"/>
        <v>1</v>
      </c>
      <c r="AM1345" s="7" t="str">
        <f t="shared" si="1463"/>
        <v>0</v>
      </c>
      <c r="AN1345" s="7" t="str">
        <f t="shared" si="1464"/>
        <v>0</v>
      </c>
      <c r="AO1345" s="7" t="str">
        <f t="shared" si="1465"/>
        <v>0</v>
      </c>
      <c r="AP1345" s="7">
        <f t="shared" si="1466"/>
        <v>0</v>
      </c>
      <c r="AQ1345" s="7">
        <f t="shared" si="1467"/>
        <v>1</v>
      </c>
      <c r="AR1345" s="10">
        <f t="shared" si="1468"/>
        <v>0</v>
      </c>
      <c r="AS1345" s="10"/>
      <c r="AT1345" s="152"/>
      <c r="AU1345" s="80" t="s">
        <v>1038</v>
      </c>
    </row>
    <row r="1346" spans="1:47" ht="15" customHeight="1">
      <c r="A1346" s="18" t="s">
        <v>60</v>
      </c>
      <c r="B1346" s="18" t="s">
        <v>61</v>
      </c>
      <c r="C1346" s="18" t="s">
        <v>2682</v>
      </c>
      <c r="D1346" s="18" t="s">
        <v>2683</v>
      </c>
      <c r="E1346" s="18"/>
      <c r="F1346" s="17"/>
      <c r="G1346" s="23"/>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7"/>
      <c r="AG1346" s="7"/>
      <c r="AH1346" s="7"/>
      <c r="AI1346" s="7"/>
      <c r="AJ1346" s="7"/>
      <c r="AK1346" s="7"/>
      <c r="AL1346" s="7"/>
      <c r="AM1346" s="7"/>
      <c r="AN1346" s="7"/>
      <c r="AO1346" s="7"/>
      <c r="AP1346" s="7"/>
      <c r="AQ1346" s="7"/>
      <c r="AR1346" s="7"/>
      <c r="AS1346" s="7"/>
      <c r="AT1346" s="152"/>
      <c r="AU1346" s="80" t="s">
        <v>1038</v>
      </c>
    </row>
    <row r="1347" spans="1:47" ht="15" customHeight="1">
      <c r="A1347" s="18" t="s">
        <v>60</v>
      </c>
      <c r="B1347" s="18" t="s">
        <v>61</v>
      </c>
      <c r="C1347" s="18" t="s">
        <v>2682</v>
      </c>
      <c r="D1347" s="18">
        <v>460</v>
      </c>
      <c r="E1347" s="18"/>
      <c r="F1347" s="17">
        <v>0</v>
      </c>
      <c r="G1347" s="23" t="s">
        <v>538</v>
      </c>
      <c r="H1347" s="6" t="s">
        <v>538</v>
      </c>
      <c r="I1347" s="6" t="s">
        <v>538</v>
      </c>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7">
        <v>0</v>
      </c>
      <c r="AG1347" s="7">
        <f t="shared" ref="AG1347:AH1347" si="1470">IF(H1347="US",1,0)</f>
        <v>0</v>
      </c>
      <c r="AH1347" s="7">
        <f t="shared" si="1470"/>
        <v>0</v>
      </c>
      <c r="AI1347" s="7">
        <f>IF(G1347="US",1,0)</f>
        <v>0</v>
      </c>
      <c r="AJ1347" s="7" t="str">
        <f>IF(AF1347=0,"0",IF(AF1347=0.5,"3","6"))</f>
        <v>0</v>
      </c>
      <c r="AK1347" s="7" t="str">
        <f>IF(AI1347=1,"6","0")</f>
        <v>0</v>
      </c>
      <c r="AL1347" s="7" t="str">
        <f>IF(AF1347=0,"1",IF(AF1347=0.5,"3","6"))</f>
        <v>1</v>
      </c>
      <c r="AM1347" s="7" t="str">
        <f>IF(AH1347=1,"7","0")</f>
        <v>0</v>
      </c>
      <c r="AN1347" s="7" t="str">
        <f>IF(AI1347=1,"11","0")</f>
        <v>0</v>
      </c>
      <c r="AO1347" s="7" t="str">
        <f>IF(AG1347=1,"14","0")</f>
        <v>0</v>
      </c>
      <c r="AP1347" s="7">
        <f>(0.5*F1347)*100</f>
        <v>0</v>
      </c>
      <c r="AQ1347" s="7">
        <f>SUM(AJ1347+AK1347+AL1347+AM1347+AN1347+AO1347+AP1347)</f>
        <v>1</v>
      </c>
      <c r="AR1347" s="10">
        <f>IF(AQ1347&lt;AQ1346,AR1346+1,AR1346)</f>
        <v>0</v>
      </c>
      <c r="AS1347" s="10"/>
      <c r="AT1347" s="152"/>
      <c r="AU1347" s="80" t="s">
        <v>1038</v>
      </c>
    </row>
    <row r="1348" spans="1:47" ht="15" customHeight="1">
      <c r="A1348" s="18" t="s">
        <v>60</v>
      </c>
      <c r="B1348" s="18" t="s">
        <v>61</v>
      </c>
      <c r="C1348" s="18" t="s">
        <v>2682</v>
      </c>
      <c r="D1348" s="18" t="s">
        <v>2684</v>
      </c>
      <c r="E1348" s="18"/>
      <c r="F1348" s="17"/>
      <c r="G1348" s="23"/>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7"/>
      <c r="AG1348" s="7"/>
      <c r="AH1348" s="7"/>
      <c r="AI1348" s="7"/>
      <c r="AJ1348" s="7"/>
      <c r="AK1348" s="7"/>
      <c r="AL1348" s="7"/>
      <c r="AM1348" s="7"/>
      <c r="AN1348" s="7"/>
      <c r="AO1348" s="7"/>
      <c r="AP1348" s="7"/>
      <c r="AQ1348" s="7"/>
      <c r="AR1348" s="10"/>
      <c r="AS1348" s="10"/>
      <c r="AT1348" s="152"/>
      <c r="AU1348" s="80" t="s">
        <v>1038</v>
      </c>
    </row>
    <row r="1349" spans="1:47" ht="15" customHeight="1">
      <c r="A1349" s="18" t="s">
        <v>60</v>
      </c>
      <c r="B1349" s="18" t="s">
        <v>61</v>
      </c>
      <c r="C1349" s="18" t="s">
        <v>667</v>
      </c>
      <c r="D1349" s="18"/>
      <c r="E1349" s="18"/>
      <c r="F1349" s="17"/>
      <c r="G1349" s="23"/>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7"/>
      <c r="AG1349" s="7"/>
      <c r="AH1349" s="7"/>
      <c r="AI1349" s="7"/>
      <c r="AJ1349" s="7"/>
      <c r="AK1349" s="7"/>
      <c r="AL1349" s="7"/>
      <c r="AM1349" s="7"/>
      <c r="AN1349" s="7"/>
      <c r="AO1349" s="7"/>
      <c r="AP1349" s="7"/>
      <c r="AQ1349" s="7"/>
      <c r="AR1349" s="7"/>
      <c r="AS1349" s="7"/>
      <c r="AT1349" s="152"/>
      <c r="AU1349" s="80" t="s">
        <v>1038</v>
      </c>
    </row>
    <row r="1350" spans="1:47" ht="15" customHeight="1">
      <c r="A1350" s="18" t="s">
        <v>60</v>
      </c>
      <c r="B1350" s="18" t="s">
        <v>61</v>
      </c>
      <c r="C1350" s="18" t="s">
        <v>667</v>
      </c>
      <c r="D1350" s="18" t="s">
        <v>2685</v>
      </c>
      <c r="E1350" s="18"/>
      <c r="F1350" s="17"/>
      <c r="G1350" s="23"/>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7"/>
      <c r="AG1350" s="7"/>
      <c r="AH1350" s="7"/>
      <c r="AI1350" s="7"/>
      <c r="AJ1350" s="7"/>
      <c r="AK1350" s="7"/>
      <c r="AL1350" s="7"/>
      <c r="AM1350" s="7"/>
      <c r="AN1350" s="7"/>
      <c r="AO1350" s="7"/>
      <c r="AP1350" s="7"/>
      <c r="AQ1350" s="7"/>
      <c r="AR1350" s="10"/>
      <c r="AS1350" s="10"/>
      <c r="AT1350" s="152"/>
      <c r="AU1350" s="80" t="s">
        <v>1038</v>
      </c>
    </row>
    <row r="1351" spans="1:47" ht="15" customHeight="1">
      <c r="A1351" s="18" t="s">
        <v>60</v>
      </c>
      <c r="B1351" s="18" t="s">
        <v>61</v>
      </c>
      <c r="C1351" s="18" t="s">
        <v>667</v>
      </c>
      <c r="D1351" s="18" t="s">
        <v>2686</v>
      </c>
      <c r="E1351" s="18"/>
      <c r="F1351" s="17"/>
      <c r="G1351" s="23"/>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7"/>
      <c r="AG1351" s="7"/>
      <c r="AH1351" s="7"/>
      <c r="AI1351" s="7"/>
      <c r="AJ1351" s="7"/>
      <c r="AK1351" s="7"/>
      <c r="AL1351" s="7"/>
      <c r="AM1351" s="7"/>
      <c r="AN1351" s="7"/>
      <c r="AO1351" s="7"/>
      <c r="AP1351" s="7"/>
      <c r="AQ1351" s="7"/>
      <c r="AR1351" s="10"/>
      <c r="AS1351" s="10"/>
      <c r="AT1351" s="152"/>
      <c r="AU1351" s="80" t="s">
        <v>1038</v>
      </c>
    </row>
    <row r="1352" spans="1:47" ht="15" customHeight="1">
      <c r="A1352" s="18" t="s">
        <v>60</v>
      </c>
      <c r="B1352" s="18" t="s">
        <v>61</v>
      </c>
      <c r="C1352" s="18" t="s">
        <v>667</v>
      </c>
      <c r="D1352" s="18">
        <v>350</v>
      </c>
      <c r="E1352" s="18"/>
      <c r="F1352" s="17"/>
      <c r="G1352" s="23"/>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7"/>
      <c r="AG1352" s="7"/>
      <c r="AH1352" s="7"/>
      <c r="AI1352" s="7"/>
      <c r="AJ1352" s="7"/>
      <c r="AK1352" s="7"/>
      <c r="AL1352" s="7"/>
      <c r="AM1352" s="7"/>
      <c r="AN1352" s="7"/>
      <c r="AO1352" s="7"/>
      <c r="AP1352" s="7"/>
      <c r="AQ1352" s="7"/>
      <c r="AR1352" s="10"/>
      <c r="AS1352" s="10"/>
      <c r="AT1352" s="152"/>
      <c r="AU1352" s="80" t="s">
        <v>1038</v>
      </c>
    </row>
    <row r="1353" spans="1:47" ht="15" customHeight="1">
      <c r="A1353" s="18" t="s">
        <v>60</v>
      </c>
      <c r="B1353" s="18" t="s">
        <v>61</v>
      </c>
      <c r="C1353" s="18" t="s">
        <v>667</v>
      </c>
      <c r="D1353" s="18" t="s">
        <v>2675</v>
      </c>
      <c r="E1353" s="18"/>
      <c r="F1353" s="17"/>
      <c r="G1353" s="23"/>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7"/>
      <c r="AG1353" s="7"/>
      <c r="AH1353" s="7"/>
      <c r="AI1353" s="7"/>
      <c r="AJ1353" s="7"/>
      <c r="AK1353" s="7"/>
      <c r="AL1353" s="7"/>
      <c r="AM1353" s="7"/>
      <c r="AN1353" s="7"/>
      <c r="AO1353" s="7"/>
      <c r="AP1353" s="7"/>
      <c r="AQ1353" s="7"/>
      <c r="AR1353" s="10"/>
      <c r="AS1353" s="10"/>
      <c r="AT1353" s="152"/>
      <c r="AU1353" s="80" t="s">
        <v>1038</v>
      </c>
    </row>
    <row r="1354" spans="1:47" ht="15" customHeight="1">
      <c r="A1354" s="18" t="s">
        <v>60</v>
      </c>
      <c r="B1354" s="18" t="s">
        <v>61</v>
      </c>
      <c r="C1354" s="18" t="s">
        <v>667</v>
      </c>
      <c r="D1354" s="18" t="s">
        <v>2687</v>
      </c>
      <c r="E1354" s="18"/>
      <c r="F1354" s="17"/>
      <c r="G1354" s="23"/>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7"/>
      <c r="AG1354" s="7"/>
      <c r="AH1354" s="7"/>
      <c r="AI1354" s="7"/>
      <c r="AJ1354" s="7"/>
      <c r="AK1354" s="7"/>
      <c r="AL1354" s="7"/>
      <c r="AM1354" s="7"/>
      <c r="AN1354" s="7"/>
      <c r="AO1354" s="7"/>
      <c r="AP1354" s="7"/>
      <c r="AQ1354" s="7"/>
      <c r="AR1354" s="10"/>
      <c r="AS1354" s="10"/>
      <c r="AT1354" s="152"/>
      <c r="AU1354" s="80" t="s">
        <v>1038</v>
      </c>
    </row>
    <row r="1355" spans="1:47" ht="15" customHeight="1">
      <c r="A1355" s="18" t="s">
        <v>60</v>
      </c>
      <c r="B1355" s="18" t="s">
        <v>61</v>
      </c>
      <c r="C1355" s="18" t="s">
        <v>667</v>
      </c>
      <c r="D1355" s="18" t="s">
        <v>2688</v>
      </c>
      <c r="E1355" s="18"/>
      <c r="F1355" s="17"/>
      <c r="G1355" s="23"/>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7"/>
      <c r="AG1355" s="7"/>
      <c r="AH1355" s="7"/>
      <c r="AI1355" s="7"/>
      <c r="AJ1355" s="7"/>
      <c r="AK1355" s="7"/>
      <c r="AL1355" s="7"/>
      <c r="AM1355" s="7"/>
      <c r="AN1355" s="7"/>
      <c r="AO1355" s="7"/>
      <c r="AP1355" s="7"/>
      <c r="AQ1355" s="7"/>
      <c r="AR1355" s="10"/>
      <c r="AS1355" s="10"/>
      <c r="AT1355" s="152"/>
      <c r="AU1355" s="80" t="s">
        <v>1038</v>
      </c>
    </row>
    <row r="1356" spans="1:47" ht="15" customHeight="1">
      <c r="A1356" s="18" t="s">
        <v>60</v>
      </c>
      <c r="B1356" s="18" t="s">
        <v>61</v>
      </c>
      <c r="C1356" s="18" t="s">
        <v>667</v>
      </c>
      <c r="D1356" s="18" t="s">
        <v>2689</v>
      </c>
      <c r="E1356" s="18"/>
      <c r="F1356" s="17"/>
      <c r="G1356" s="23"/>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7"/>
      <c r="AG1356" s="7"/>
      <c r="AH1356" s="7"/>
      <c r="AI1356" s="7"/>
      <c r="AJ1356" s="7"/>
      <c r="AK1356" s="7"/>
      <c r="AL1356" s="7"/>
      <c r="AM1356" s="7"/>
      <c r="AN1356" s="7"/>
      <c r="AO1356" s="7"/>
      <c r="AP1356" s="7"/>
      <c r="AQ1356" s="7"/>
      <c r="AR1356" s="10"/>
      <c r="AS1356" s="10"/>
      <c r="AT1356" s="152"/>
      <c r="AU1356" s="80" t="s">
        <v>1038</v>
      </c>
    </row>
    <row r="1357" spans="1:47" ht="15" customHeight="1">
      <c r="A1357" s="6" t="s">
        <v>60</v>
      </c>
      <c r="B1357" s="6" t="s">
        <v>61</v>
      </c>
      <c r="C1357" s="6" t="s">
        <v>861</v>
      </c>
      <c r="D1357" s="6"/>
      <c r="E1357" s="6"/>
      <c r="F1357" s="9">
        <v>0</v>
      </c>
      <c r="G1357" s="23" t="s">
        <v>538</v>
      </c>
      <c r="H1357" s="6" t="s">
        <v>538</v>
      </c>
      <c r="I1357" s="6" t="s">
        <v>538</v>
      </c>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7">
        <v>0</v>
      </c>
      <c r="AG1357" s="7">
        <f t="shared" ref="AG1357:AH1357" si="1471">IF(H1357="US",1,0)</f>
        <v>0</v>
      </c>
      <c r="AH1357" s="7">
        <f t="shared" si="1471"/>
        <v>0</v>
      </c>
      <c r="AI1357" s="7">
        <f>IF(G1357="US",1,0)</f>
        <v>0</v>
      </c>
      <c r="AJ1357" s="7" t="str">
        <f>IF(AF1357=0,"0",IF(AF1357=0.5,"3","6"))</f>
        <v>0</v>
      </c>
      <c r="AK1357" s="7" t="str">
        <f>IF(AI1357=1,"6","0")</f>
        <v>0</v>
      </c>
      <c r="AL1357" s="7" t="str">
        <f>IF(AF1357=0,"1",IF(AF1357=0.5,"3","6"))</f>
        <v>1</v>
      </c>
      <c r="AM1357" s="7" t="str">
        <f>IF(AH1357=1,"7","0")</f>
        <v>0</v>
      </c>
      <c r="AN1357" s="7" t="str">
        <f>IF(AI1357=1,"11","0")</f>
        <v>0</v>
      </c>
      <c r="AO1357" s="7" t="str">
        <f>IF(AG1357=1,"14","0")</f>
        <v>0</v>
      </c>
      <c r="AP1357" s="7">
        <f>(0.5*F1357)*100</f>
        <v>0</v>
      </c>
      <c r="AQ1357" s="7">
        <f>SUM(AJ1357+AK1357+AL1357+AM1357+AN1357+AO1357+AP1357)</f>
        <v>1</v>
      </c>
      <c r="AR1357" s="10">
        <f>IF(AQ1357&lt;AQ1356,AR1356+1,AR1356)</f>
        <v>0</v>
      </c>
      <c r="AS1357" s="10"/>
      <c r="AT1357" s="152"/>
      <c r="AU1357" t="s">
        <v>1813</v>
      </c>
    </row>
    <row r="1358" spans="1:47" ht="15" customHeight="1">
      <c r="A1358" s="18" t="s">
        <v>60</v>
      </c>
      <c r="B1358" s="18" t="s">
        <v>61</v>
      </c>
      <c r="C1358" s="18" t="s">
        <v>2690</v>
      </c>
      <c r="D1358" s="18" t="s">
        <v>2691</v>
      </c>
      <c r="E1358" s="18"/>
      <c r="F1358" s="17"/>
      <c r="G1358" s="23"/>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7"/>
      <c r="AG1358" s="7"/>
      <c r="AH1358" s="7"/>
      <c r="AI1358" s="7"/>
      <c r="AJ1358" s="7"/>
      <c r="AK1358" s="7"/>
      <c r="AL1358" s="7"/>
      <c r="AM1358" s="7"/>
      <c r="AN1358" s="7"/>
      <c r="AO1358" s="7"/>
      <c r="AP1358" s="7"/>
      <c r="AQ1358" s="7"/>
      <c r="AR1358" s="7"/>
      <c r="AS1358" s="7"/>
      <c r="AT1358" s="152"/>
      <c r="AU1358" s="80" t="s">
        <v>1038</v>
      </c>
    </row>
    <row r="1359" spans="1:47" ht="15" customHeight="1">
      <c r="A1359" s="18" t="s">
        <v>60</v>
      </c>
      <c r="B1359" s="18" t="s">
        <v>61</v>
      </c>
      <c r="C1359" s="18" t="s">
        <v>862</v>
      </c>
      <c r="D1359" s="18">
        <v>500</v>
      </c>
      <c r="E1359" s="18"/>
      <c r="F1359" s="17">
        <v>0</v>
      </c>
      <c r="G1359" s="23" t="s">
        <v>538</v>
      </c>
      <c r="H1359" s="6" t="s">
        <v>538</v>
      </c>
      <c r="I1359" s="6" t="s">
        <v>538</v>
      </c>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7">
        <v>0</v>
      </c>
      <c r="AG1359" s="7">
        <f t="shared" ref="AG1359:AH1359" si="1472">IF(H1359="US",1,0)</f>
        <v>0</v>
      </c>
      <c r="AH1359" s="7">
        <f t="shared" si="1472"/>
        <v>0</v>
      </c>
      <c r="AI1359" s="7">
        <f t="shared" ref="AI1359:AI1360" si="1473">IF(G1359="US",1,0)</f>
        <v>0</v>
      </c>
      <c r="AJ1359" s="7" t="str">
        <f t="shared" ref="AJ1359:AJ1360" si="1474">IF(AF1359=0,"0",IF(AF1359=0.5,"3","6"))</f>
        <v>0</v>
      </c>
      <c r="AK1359" s="7" t="str">
        <f t="shared" ref="AK1359:AK1360" si="1475">IF(AI1359=1,"6","0")</f>
        <v>0</v>
      </c>
      <c r="AL1359" s="7" t="str">
        <f t="shared" ref="AL1359:AL1360" si="1476">IF(AF1359=0,"1",IF(AF1359=0.5,"3","6"))</f>
        <v>1</v>
      </c>
      <c r="AM1359" s="7" t="str">
        <f t="shared" ref="AM1359:AM1360" si="1477">IF(AH1359=1,"7","0")</f>
        <v>0</v>
      </c>
      <c r="AN1359" s="7" t="str">
        <f t="shared" ref="AN1359:AN1360" si="1478">IF(AI1359=1,"11","0")</f>
        <v>0</v>
      </c>
      <c r="AO1359" s="7" t="str">
        <f t="shared" ref="AO1359:AO1360" si="1479">IF(AG1359=1,"14","0")</f>
        <v>0</v>
      </c>
      <c r="AP1359" s="7">
        <f t="shared" ref="AP1359:AP1360" si="1480">(0.5*F1359)*100</f>
        <v>0</v>
      </c>
      <c r="AQ1359" s="7">
        <f t="shared" ref="AQ1359:AQ1360" si="1481">SUM(AJ1359+AK1359+AL1359+AM1359+AN1359+AO1359+AP1359)</f>
        <v>1</v>
      </c>
      <c r="AR1359" s="10">
        <f t="shared" ref="AR1359:AR1360" si="1482">IF(AQ1359&lt;AQ1358,AR1358+1,AR1358)</f>
        <v>0</v>
      </c>
      <c r="AS1359" s="10"/>
      <c r="AT1359" s="152"/>
      <c r="AU1359" s="80" t="s">
        <v>1038</v>
      </c>
    </row>
    <row r="1360" spans="1:47" ht="15" customHeight="1">
      <c r="A1360" s="18" t="s">
        <v>60</v>
      </c>
      <c r="B1360" s="18" t="s">
        <v>61</v>
      </c>
      <c r="C1360" s="18" t="s">
        <v>864</v>
      </c>
      <c r="D1360" s="18" t="s">
        <v>2692</v>
      </c>
      <c r="E1360" s="18"/>
      <c r="F1360" s="17">
        <v>0</v>
      </c>
      <c r="G1360" s="23" t="s">
        <v>538</v>
      </c>
      <c r="H1360" s="6" t="s">
        <v>538</v>
      </c>
      <c r="I1360" s="6" t="s">
        <v>538</v>
      </c>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7">
        <v>0</v>
      </c>
      <c r="AG1360" s="7">
        <f t="shared" ref="AG1360:AH1360" si="1483">IF(H1360="US",1,0)</f>
        <v>0</v>
      </c>
      <c r="AH1360" s="7">
        <f t="shared" si="1483"/>
        <v>0</v>
      </c>
      <c r="AI1360" s="7">
        <f t="shared" si="1473"/>
        <v>0</v>
      </c>
      <c r="AJ1360" s="7" t="str">
        <f t="shared" si="1474"/>
        <v>0</v>
      </c>
      <c r="AK1360" s="7" t="str">
        <f t="shared" si="1475"/>
        <v>0</v>
      </c>
      <c r="AL1360" s="7" t="str">
        <f t="shared" si="1476"/>
        <v>1</v>
      </c>
      <c r="AM1360" s="7" t="str">
        <f t="shared" si="1477"/>
        <v>0</v>
      </c>
      <c r="AN1360" s="7" t="str">
        <f t="shared" si="1478"/>
        <v>0</v>
      </c>
      <c r="AO1360" s="7" t="str">
        <f t="shared" si="1479"/>
        <v>0</v>
      </c>
      <c r="AP1360" s="7">
        <f t="shared" si="1480"/>
        <v>0</v>
      </c>
      <c r="AQ1360" s="7">
        <f t="shared" si="1481"/>
        <v>1</v>
      </c>
      <c r="AR1360" s="10">
        <f t="shared" si="1482"/>
        <v>0</v>
      </c>
      <c r="AS1360" s="10"/>
      <c r="AT1360" s="152"/>
      <c r="AU1360" s="80" t="s">
        <v>1038</v>
      </c>
    </row>
    <row r="1361" spans="1:47" ht="15" customHeight="1">
      <c r="A1361" s="18" t="s">
        <v>60</v>
      </c>
      <c r="B1361" s="18" t="s">
        <v>61</v>
      </c>
      <c r="C1361" s="18" t="s">
        <v>2693</v>
      </c>
      <c r="D1361" s="18"/>
      <c r="E1361" s="18"/>
      <c r="F1361" s="17"/>
      <c r="G1361" s="23"/>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7"/>
      <c r="AG1361" s="7"/>
      <c r="AH1361" s="7"/>
      <c r="AI1361" s="7"/>
      <c r="AJ1361" s="7"/>
      <c r="AK1361" s="7"/>
      <c r="AL1361" s="7"/>
      <c r="AM1361" s="7"/>
      <c r="AN1361" s="7"/>
      <c r="AO1361" s="7"/>
      <c r="AP1361" s="7"/>
      <c r="AQ1361" s="7"/>
      <c r="AR1361" s="7"/>
      <c r="AS1361" s="7"/>
      <c r="AT1361" s="152"/>
      <c r="AU1361" s="80" t="s">
        <v>1038</v>
      </c>
    </row>
    <row r="1362" spans="1:47" ht="15" customHeight="1">
      <c r="A1362" s="18" t="s">
        <v>60</v>
      </c>
      <c r="B1362" s="18" t="s">
        <v>61</v>
      </c>
      <c r="C1362" s="18" t="s">
        <v>2176</v>
      </c>
      <c r="D1362" s="18" t="s">
        <v>2694</v>
      </c>
      <c r="E1362" s="18"/>
      <c r="F1362" s="17"/>
      <c r="G1362" s="23"/>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7"/>
      <c r="AG1362" s="7"/>
      <c r="AH1362" s="7"/>
      <c r="AI1362" s="7"/>
      <c r="AJ1362" s="7"/>
      <c r="AK1362" s="7"/>
      <c r="AL1362" s="7"/>
      <c r="AM1362" s="7"/>
      <c r="AN1362" s="7"/>
      <c r="AO1362" s="7"/>
      <c r="AP1362" s="7"/>
      <c r="AQ1362" s="7"/>
      <c r="AR1362" s="7"/>
      <c r="AS1362" s="7"/>
      <c r="AT1362" s="152"/>
      <c r="AU1362" s="80" t="s">
        <v>1038</v>
      </c>
    </row>
    <row r="1363" spans="1:47" ht="15" customHeight="1">
      <c r="A1363" s="18" t="s">
        <v>60</v>
      </c>
      <c r="B1363" s="18" t="s">
        <v>61</v>
      </c>
      <c r="C1363" s="18" t="s">
        <v>2176</v>
      </c>
      <c r="D1363" s="18">
        <v>500</v>
      </c>
      <c r="E1363" s="18"/>
      <c r="F1363" s="17">
        <v>0</v>
      </c>
      <c r="G1363" s="23" t="s">
        <v>538</v>
      </c>
      <c r="H1363" s="6" t="s">
        <v>538</v>
      </c>
      <c r="I1363" s="6" t="s">
        <v>538</v>
      </c>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7">
        <v>0</v>
      </c>
      <c r="AG1363" s="7">
        <f t="shared" ref="AG1363:AH1363" si="1484">IF(H1363="US",1,0)</f>
        <v>0</v>
      </c>
      <c r="AH1363" s="7">
        <f t="shared" si="1484"/>
        <v>0</v>
      </c>
      <c r="AI1363" s="7">
        <f t="shared" ref="AI1363:AI1364" si="1485">IF(G1363="US",1,0)</f>
        <v>0</v>
      </c>
      <c r="AJ1363" s="7" t="str">
        <f t="shared" ref="AJ1363:AJ1364" si="1486">IF(AF1363=0,"0",IF(AF1363=0.5,"3","6"))</f>
        <v>0</v>
      </c>
      <c r="AK1363" s="7" t="str">
        <f t="shared" ref="AK1363:AK1364" si="1487">IF(AI1363=1,"6","0")</f>
        <v>0</v>
      </c>
      <c r="AL1363" s="7" t="str">
        <f t="shared" ref="AL1363:AL1364" si="1488">IF(AF1363=0,"1",IF(AF1363=0.5,"3","6"))</f>
        <v>1</v>
      </c>
      <c r="AM1363" s="7" t="str">
        <f t="shared" ref="AM1363:AM1364" si="1489">IF(AH1363=1,"7","0")</f>
        <v>0</v>
      </c>
      <c r="AN1363" s="7" t="str">
        <f t="shared" ref="AN1363:AN1364" si="1490">IF(AI1363=1,"11","0")</f>
        <v>0</v>
      </c>
      <c r="AO1363" s="7" t="str">
        <f t="shared" ref="AO1363:AO1364" si="1491">IF(AG1363=1,"14","0")</f>
        <v>0</v>
      </c>
      <c r="AP1363" s="7">
        <f t="shared" ref="AP1363:AP1364" si="1492">(0.5*F1363)*100</f>
        <v>0</v>
      </c>
      <c r="AQ1363" s="7">
        <f t="shared" ref="AQ1363:AQ1364" si="1493">SUM(AJ1363+AK1363+AL1363+AM1363+AN1363+AO1363+AP1363)</f>
        <v>1</v>
      </c>
      <c r="AR1363" s="10">
        <f t="shared" ref="AR1363:AR1364" si="1494">IF(AQ1363&lt;AQ1362,AR1362+1,AR1362)</f>
        <v>0</v>
      </c>
      <c r="AS1363" s="10"/>
      <c r="AT1363" s="152"/>
      <c r="AU1363" s="80" t="s">
        <v>1038</v>
      </c>
    </row>
    <row r="1364" spans="1:47" ht="15" customHeight="1">
      <c r="A1364" s="18" t="s">
        <v>60</v>
      </c>
      <c r="B1364" s="18" t="s">
        <v>61</v>
      </c>
      <c r="C1364" s="18" t="s">
        <v>2176</v>
      </c>
      <c r="D1364" s="18" t="s">
        <v>2692</v>
      </c>
      <c r="E1364" s="18"/>
      <c r="F1364" s="17">
        <v>0.05</v>
      </c>
      <c r="G1364" s="23" t="s">
        <v>538</v>
      </c>
      <c r="H1364" s="6" t="s">
        <v>538</v>
      </c>
      <c r="I1364" s="6" t="s">
        <v>538</v>
      </c>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7">
        <v>0</v>
      </c>
      <c r="AG1364" s="7">
        <f t="shared" ref="AG1364:AH1364" si="1495">IF(H1364="US",1,0)</f>
        <v>0</v>
      </c>
      <c r="AH1364" s="7">
        <f t="shared" si="1495"/>
        <v>0</v>
      </c>
      <c r="AI1364" s="7">
        <f t="shared" si="1485"/>
        <v>0</v>
      </c>
      <c r="AJ1364" s="7" t="str">
        <f t="shared" si="1486"/>
        <v>0</v>
      </c>
      <c r="AK1364" s="7" t="str">
        <f t="shared" si="1487"/>
        <v>0</v>
      </c>
      <c r="AL1364" s="7" t="str">
        <f t="shared" si="1488"/>
        <v>1</v>
      </c>
      <c r="AM1364" s="7" t="str">
        <f t="shared" si="1489"/>
        <v>0</v>
      </c>
      <c r="AN1364" s="7" t="str">
        <f t="shared" si="1490"/>
        <v>0</v>
      </c>
      <c r="AO1364" s="7" t="str">
        <f t="shared" si="1491"/>
        <v>0</v>
      </c>
      <c r="AP1364" s="7">
        <f t="shared" si="1492"/>
        <v>2.5</v>
      </c>
      <c r="AQ1364" s="7">
        <f t="shared" si="1493"/>
        <v>3.5</v>
      </c>
      <c r="AR1364" s="10">
        <f t="shared" si="1494"/>
        <v>0</v>
      </c>
      <c r="AS1364" s="10"/>
      <c r="AT1364" s="152"/>
      <c r="AU1364" s="80" t="s">
        <v>1038</v>
      </c>
    </row>
    <row r="1365" spans="1:47" ht="15" customHeight="1">
      <c r="A1365" s="18" t="s">
        <v>60</v>
      </c>
      <c r="B1365" s="18" t="s">
        <v>61</v>
      </c>
      <c r="C1365" s="18" t="s">
        <v>2176</v>
      </c>
      <c r="D1365" s="18" t="s">
        <v>2691</v>
      </c>
      <c r="E1365" s="18"/>
      <c r="F1365" s="17"/>
      <c r="G1365" s="23"/>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7"/>
      <c r="AG1365" s="7"/>
      <c r="AH1365" s="7"/>
      <c r="AI1365" s="7"/>
      <c r="AJ1365" s="7"/>
      <c r="AK1365" s="7"/>
      <c r="AL1365" s="7"/>
      <c r="AM1365" s="7"/>
      <c r="AN1365" s="7"/>
      <c r="AO1365" s="7"/>
      <c r="AP1365" s="7"/>
      <c r="AQ1365" s="7"/>
      <c r="AR1365" s="10"/>
      <c r="AS1365" s="10"/>
      <c r="AT1365" s="152"/>
      <c r="AU1365" s="80" t="s">
        <v>1038</v>
      </c>
    </row>
    <row r="1366" spans="1:47" ht="15" customHeight="1">
      <c r="A1366" s="18" t="s">
        <v>60</v>
      </c>
      <c r="B1366" s="18" t="s">
        <v>61</v>
      </c>
      <c r="C1366" s="18" t="s">
        <v>2695</v>
      </c>
      <c r="D1366" s="18"/>
      <c r="E1366" s="18"/>
      <c r="F1366" s="17"/>
      <c r="G1366" s="23"/>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7"/>
      <c r="AG1366" s="7"/>
      <c r="AH1366" s="7"/>
      <c r="AI1366" s="7"/>
      <c r="AJ1366" s="7"/>
      <c r="AK1366" s="7"/>
      <c r="AL1366" s="8"/>
      <c r="AM1366" s="8"/>
      <c r="AN1366" s="7"/>
      <c r="AO1366" s="7"/>
      <c r="AP1366" s="7"/>
      <c r="AQ1366" s="7"/>
      <c r="AR1366" s="7"/>
      <c r="AS1366" s="7"/>
      <c r="AT1366" s="152"/>
      <c r="AU1366" s="80" t="s">
        <v>1038</v>
      </c>
    </row>
    <row r="1367" spans="1:47" ht="15" customHeight="1">
      <c r="A1367" s="18" t="s">
        <v>60</v>
      </c>
      <c r="B1367" s="18" t="s">
        <v>61</v>
      </c>
      <c r="C1367" s="18" t="s">
        <v>1879</v>
      </c>
      <c r="D1367" s="18" t="s">
        <v>2696</v>
      </c>
      <c r="E1367" s="18"/>
      <c r="F1367" s="17">
        <v>0</v>
      </c>
      <c r="G1367" s="23" t="s">
        <v>538</v>
      </c>
      <c r="H1367" s="6" t="s">
        <v>538</v>
      </c>
      <c r="I1367" s="6" t="s">
        <v>538</v>
      </c>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7">
        <v>0</v>
      </c>
      <c r="AG1367" s="7">
        <f t="shared" ref="AG1367:AH1367" si="1496">IF(H1367="US",1,0)</f>
        <v>0</v>
      </c>
      <c r="AH1367" s="7">
        <f t="shared" si="1496"/>
        <v>0</v>
      </c>
      <c r="AI1367" s="7">
        <f t="shared" ref="AI1367:AI1368" si="1497">IF(G1367="US",1,0)</f>
        <v>0</v>
      </c>
      <c r="AJ1367" s="7" t="str">
        <f t="shared" ref="AJ1367:AJ1368" si="1498">IF(AF1367=0,"0",IF(AF1367=0.5,"3","6"))</f>
        <v>0</v>
      </c>
      <c r="AK1367" s="7" t="str">
        <f t="shared" ref="AK1367:AK1368" si="1499">IF(AI1367=1,"6","0")</f>
        <v>0</v>
      </c>
      <c r="AL1367" s="7" t="str">
        <f t="shared" ref="AL1367:AL1368" si="1500">IF(AF1367=0,"1",IF(AF1367=0.5,"3","6"))</f>
        <v>1</v>
      </c>
      <c r="AM1367" s="7" t="str">
        <f t="shared" ref="AM1367:AM1368" si="1501">IF(AH1367=1,"7","0")</f>
        <v>0</v>
      </c>
      <c r="AN1367" s="7" t="str">
        <f t="shared" ref="AN1367:AN1368" si="1502">IF(AI1367=1,"11","0")</f>
        <v>0</v>
      </c>
      <c r="AO1367" s="7" t="str">
        <f t="shared" ref="AO1367:AO1368" si="1503">IF(AG1367=1,"14","0")</f>
        <v>0</v>
      </c>
      <c r="AP1367" s="7">
        <f t="shared" ref="AP1367:AP1368" si="1504">(0.5*F1367)*100</f>
        <v>0</v>
      </c>
      <c r="AQ1367" s="7">
        <f t="shared" ref="AQ1367:AQ1368" si="1505">SUM(AJ1367+AK1367+AL1367+AM1367+AN1367+AO1367+AP1367)</f>
        <v>1</v>
      </c>
      <c r="AR1367" s="10" t="e">
        <f>IF(AQ1367&lt;#REF!,#REF!+1,#REF!)</f>
        <v>#REF!</v>
      </c>
      <c r="AS1367" s="10"/>
      <c r="AT1367" s="152"/>
      <c r="AU1367" s="80" t="s">
        <v>1038</v>
      </c>
    </row>
    <row r="1368" spans="1:47" ht="15" customHeight="1">
      <c r="A1368" s="6" t="s">
        <v>60</v>
      </c>
      <c r="B1368" s="6" t="s">
        <v>61</v>
      </c>
      <c r="C1368" s="6" t="s">
        <v>1637</v>
      </c>
      <c r="D1368" s="6">
        <v>300</v>
      </c>
      <c r="E1368" s="6"/>
      <c r="F1368" s="9">
        <v>0.05</v>
      </c>
      <c r="G1368" s="23" t="s">
        <v>538</v>
      </c>
      <c r="H1368" s="6" t="s">
        <v>538</v>
      </c>
      <c r="I1368" s="6" t="s">
        <v>538</v>
      </c>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7">
        <v>0</v>
      </c>
      <c r="AG1368" s="7">
        <f t="shared" ref="AG1368:AH1368" si="1506">IF(H1368="US",1,0)</f>
        <v>0</v>
      </c>
      <c r="AH1368" s="7">
        <f t="shared" si="1506"/>
        <v>0</v>
      </c>
      <c r="AI1368" s="7">
        <f t="shared" si="1497"/>
        <v>0</v>
      </c>
      <c r="AJ1368" s="7" t="str">
        <f t="shared" si="1498"/>
        <v>0</v>
      </c>
      <c r="AK1368" s="7" t="str">
        <f t="shared" si="1499"/>
        <v>0</v>
      </c>
      <c r="AL1368" s="7" t="str">
        <f t="shared" si="1500"/>
        <v>1</v>
      </c>
      <c r="AM1368" s="7" t="str">
        <f t="shared" si="1501"/>
        <v>0</v>
      </c>
      <c r="AN1368" s="7" t="str">
        <f t="shared" si="1502"/>
        <v>0</v>
      </c>
      <c r="AO1368" s="7" t="str">
        <f t="shared" si="1503"/>
        <v>0</v>
      </c>
      <c r="AP1368" s="7">
        <f t="shared" si="1504"/>
        <v>2.5</v>
      </c>
      <c r="AQ1368" s="7">
        <f t="shared" si="1505"/>
        <v>3.5</v>
      </c>
      <c r="AR1368" s="10" t="e">
        <f>IF(AQ1368&lt;AQ1367,AR1367+1,AR1367)</f>
        <v>#REF!</v>
      </c>
      <c r="AS1368" s="10"/>
      <c r="AT1368" s="152"/>
      <c r="AU1368" t="s">
        <v>1813</v>
      </c>
    </row>
    <row r="1369" spans="1:47" ht="15" customHeight="1">
      <c r="A1369" s="18" t="s">
        <v>60</v>
      </c>
      <c r="B1369" s="18" t="s">
        <v>61</v>
      </c>
      <c r="C1369" s="18" t="s">
        <v>1637</v>
      </c>
      <c r="D1369" s="18" t="s">
        <v>2697</v>
      </c>
      <c r="E1369" s="18"/>
      <c r="F1369" s="17"/>
      <c r="G1369" s="23"/>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7"/>
      <c r="AG1369" s="7"/>
      <c r="AH1369" s="7"/>
      <c r="AI1369" s="7"/>
      <c r="AJ1369" s="7"/>
      <c r="AK1369" s="7"/>
      <c r="AL1369" s="7"/>
      <c r="AM1369" s="7"/>
      <c r="AN1369" s="7"/>
      <c r="AO1369" s="7"/>
      <c r="AP1369" s="7"/>
      <c r="AQ1369" s="7"/>
      <c r="AR1369" s="10"/>
      <c r="AS1369" s="10"/>
      <c r="AT1369" s="152"/>
      <c r="AU1369" s="80" t="s">
        <v>1038</v>
      </c>
    </row>
    <row r="1370" spans="1:47" ht="15" customHeight="1">
      <c r="A1370" s="18" t="s">
        <v>60</v>
      </c>
      <c r="B1370" s="18" t="s">
        <v>61</v>
      </c>
      <c r="C1370" s="18" t="s">
        <v>1637</v>
      </c>
      <c r="D1370" s="18" t="s">
        <v>2698</v>
      </c>
      <c r="E1370" s="18"/>
      <c r="F1370" s="17"/>
      <c r="G1370" s="23"/>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7"/>
      <c r="AG1370" s="7"/>
      <c r="AH1370" s="7"/>
      <c r="AI1370" s="7"/>
      <c r="AJ1370" s="7"/>
      <c r="AK1370" s="7"/>
      <c r="AL1370" s="7"/>
      <c r="AM1370" s="7"/>
      <c r="AN1370" s="7"/>
      <c r="AO1370" s="7"/>
      <c r="AP1370" s="7"/>
      <c r="AQ1370" s="7"/>
      <c r="AR1370" s="10"/>
      <c r="AS1370" s="10"/>
      <c r="AT1370" s="152"/>
      <c r="AU1370" s="80" t="s">
        <v>1038</v>
      </c>
    </row>
    <row r="1371" spans="1:47" ht="15" customHeight="1">
      <c r="A1371" s="18" t="s">
        <v>60</v>
      </c>
      <c r="B1371" s="18" t="s">
        <v>61</v>
      </c>
      <c r="C1371" s="18" t="s">
        <v>1637</v>
      </c>
      <c r="D1371" s="18" t="s">
        <v>2678</v>
      </c>
      <c r="E1371" s="18"/>
      <c r="F1371" s="17"/>
      <c r="G1371" s="23"/>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7"/>
      <c r="AG1371" s="7"/>
      <c r="AH1371" s="7"/>
      <c r="AI1371" s="7"/>
      <c r="AJ1371" s="7"/>
      <c r="AK1371" s="7"/>
      <c r="AL1371" s="7"/>
      <c r="AM1371" s="7"/>
      <c r="AN1371" s="7"/>
      <c r="AO1371" s="7"/>
      <c r="AP1371" s="7"/>
      <c r="AQ1371" s="7"/>
      <c r="AR1371" s="10"/>
      <c r="AS1371" s="10"/>
      <c r="AT1371" s="152"/>
      <c r="AU1371" s="80" t="s">
        <v>1038</v>
      </c>
    </row>
    <row r="1372" spans="1:47" ht="15" customHeight="1">
      <c r="A1372" s="18" t="s">
        <v>60</v>
      </c>
      <c r="B1372" s="18" t="s">
        <v>61</v>
      </c>
      <c r="C1372" s="18" t="s">
        <v>1637</v>
      </c>
      <c r="D1372" s="18" t="s">
        <v>2679</v>
      </c>
      <c r="E1372" s="18"/>
      <c r="F1372" s="17"/>
      <c r="G1372" s="23"/>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7"/>
      <c r="AG1372" s="7"/>
      <c r="AH1372" s="7"/>
      <c r="AI1372" s="7"/>
      <c r="AJ1372" s="7"/>
      <c r="AK1372" s="7"/>
      <c r="AL1372" s="7"/>
      <c r="AM1372" s="7"/>
      <c r="AN1372" s="7"/>
      <c r="AO1372" s="7"/>
      <c r="AP1372" s="7"/>
      <c r="AQ1372" s="7"/>
      <c r="AR1372" s="10"/>
      <c r="AS1372" s="10"/>
      <c r="AT1372" s="152"/>
      <c r="AU1372" s="80" t="s">
        <v>1038</v>
      </c>
    </row>
    <row r="1373" spans="1:47" ht="15" customHeight="1">
      <c r="A1373" s="18" t="s">
        <v>60</v>
      </c>
      <c r="B1373" s="18" t="s">
        <v>61</v>
      </c>
      <c r="C1373" s="18" t="s">
        <v>1637</v>
      </c>
      <c r="D1373" s="18" t="s">
        <v>2699</v>
      </c>
      <c r="E1373" s="18"/>
      <c r="F1373" s="17"/>
      <c r="G1373" s="23"/>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7"/>
      <c r="AG1373" s="7"/>
      <c r="AH1373" s="7"/>
      <c r="AI1373" s="7"/>
      <c r="AJ1373" s="7"/>
      <c r="AK1373" s="7"/>
      <c r="AL1373" s="7"/>
      <c r="AM1373" s="7"/>
      <c r="AN1373" s="7"/>
      <c r="AO1373" s="7"/>
      <c r="AP1373" s="7"/>
      <c r="AQ1373" s="7"/>
      <c r="AR1373" s="10"/>
      <c r="AS1373" s="10"/>
      <c r="AT1373" s="152"/>
      <c r="AU1373" s="80" t="s">
        <v>1038</v>
      </c>
    </row>
    <row r="1374" spans="1:47" ht="15" customHeight="1">
      <c r="A1374" s="18" t="s">
        <v>60</v>
      </c>
      <c r="B1374" s="18" t="s">
        <v>61</v>
      </c>
      <c r="C1374" s="18" t="s">
        <v>2700</v>
      </c>
      <c r="D1374" s="18"/>
      <c r="E1374" s="18"/>
      <c r="F1374" s="17">
        <v>0</v>
      </c>
      <c r="G1374" s="23" t="s">
        <v>538</v>
      </c>
      <c r="H1374" s="6" t="s">
        <v>538</v>
      </c>
      <c r="I1374" s="6" t="s">
        <v>538</v>
      </c>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7">
        <v>0</v>
      </c>
      <c r="AG1374" s="7">
        <f t="shared" ref="AG1374:AH1374" si="1507">IF(H1374="US",1,0)</f>
        <v>0</v>
      </c>
      <c r="AH1374" s="7">
        <f t="shared" si="1507"/>
        <v>0</v>
      </c>
      <c r="AI1374" s="7">
        <f>IF(G1374="US",1,0)</f>
        <v>0</v>
      </c>
      <c r="AJ1374" s="7" t="str">
        <f>IF(AF1374=0,"0",IF(AF1374=0.5,"3","6"))</f>
        <v>0</v>
      </c>
      <c r="AK1374" s="7" t="str">
        <f>IF(AI1374=1,"6","0")</f>
        <v>0</v>
      </c>
      <c r="AL1374" s="24" t="str">
        <f>IF(AF1374=0,"1",IF(AF1374=0.5,"3","6"))</f>
        <v>1</v>
      </c>
      <c r="AM1374" s="24" t="str">
        <f>IF(AH1374=1,"7","0")</f>
        <v>0</v>
      </c>
      <c r="AN1374" s="7" t="str">
        <f>IF(AI1374=1,"11","0")</f>
        <v>0</v>
      </c>
      <c r="AO1374" s="7" t="str">
        <f>IF(AG1374=1,"14","0")</f>
        <v>0</v>
      </c>
      <c r="AP1374" s="7">
        <f>(0.5*F1374)*100</f>
        <v>0</v>
      </c>
      <c r="AQ1374" s="7">
        <f>SUM(AJ1374+AK1374+AL1374+AM1374+AN1374+AO1374+AP1374)</f>
        <v>1</v>
      </c>
      <c r="AR1374" s="10">
        <f>IF(AQ1374&lt;AQ1373,AR1373+1,AR1373)</f>
        <v>0</v>
      </c>
      <c r="AS1374" s="10"/>
      <c r="AT1374" s="152"/>
      <c r="AU1374" s="80" t="s">
        <v>1038</v>
      </c>
    </row>
    <row r="1375" spans="1:47" ht="15" customHeight="1">
      <c r="A1375" s="18" t="s">
        <v>60</v>
      </c>
      <c r="B1375" s="18" t="s">
        <v>61</v>
      </c>
      <c r="C1375" s="18" t="s">
        <v>2700</v>
      </c>
      <c r="D1375" s="18"/>
      <c r="E1375" s="18"/>
      <c r="F1375" s="17"/>
      <c r="G1375" s="23"/>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7"/>
      <c r="AG1375" s="7"/>
      <c r="AH1375" s="7"/>
      <c r="AI1375" s="7"/>
      <c r="AJ1375" s="7"/>
      <c r="AK1375" s="7"/>
      <c r="AL1375" s="8"/>
      <c r="AM1375" s="8"/>
      <c r="AN1375" s="7"/>
      <c r="AO1375" s="7"/>
      <c r="AP1375" s="7"/>
      <c r="AQ1375" s="7"/>
      <c r="AR1375" s="7"/>
      <c r="AS1375" s="7"/>
      <c r="AT1375" s="152"/>
      <c r="AU1375" s="80" t="s">
        <v>1038</v>
      </c>
    </row>
    <row r="1376" spans="1:47" ht="15" customHeight="1">
      <c r="A1376" s="18" t="s">
        <v>60</v>
      </c>
      <c r="B1376" s="18" t="s">
        <v>61</v>
      </c>
      <c r="C1376" s="18" t="s">
        <v>375</v>
      </c>
      <c r="D1376" s="18">
        <v>300</v>
      </c>
      <c r="E1376" s="18"/>
      <c r="F1376" s="17"/>
      <c r="G1376" s="23"/>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7"/>
      <c r="AG1376" s="7"/>
      <c r="AH1376" s="7"/>
      <c r="AI1376" s="7"/>
      <c r="AJ1376" s="7"/>
      <c r="AK1376" s="7"/>
      <c r="AL1376" s="8"/>
      <c r="AM1376" s="8"/>
      <c r="AN1376" s="7"/>
      <c r="AO1376" s="7"/>
      <c r="AP1376" s="7"/>
      <c r="AQ1376" s="7"/>
      <c r="AR1376" s="7"/>
      <c r="AS1376" s="7"/>
      <c r="AT1376" s="152"/>
      <c r="AU1376" s="80" t="s">
        <v>1038</v>
      </c>
    </row>
    <row r="1377" spans="1:47" ht="15" customHeight="1">
      <c r="A1377" s="18" t="s">
        <v>60</v>
      </c>
      <c r="B1377" s="18" t="s">
        <v>61</v>
      </c>
      <c r="C1377" s="18" t="s">
        <v>375</v>
      </c>
      <c r="D1377" s="18" t="s">
        <v>2697</v>
      </c>
      <c r="E1377" s="18"/>
      <c r="F1377" s="17"/>
      <c r="G1377" s="23"/>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7"/>
      <c r="AG1377" s="7"/>
      <c r="AH1377" s="7"/>
      <c r="AI1377" s="7"/>
      <c r="AJ1377" s="7"/>
      <c r="AK1377" s="7"/>
      <c r="AL1377" s="8"/>
      <c r="AM1377" s="8"/>
      <c r="AN1377" s="7"/>
      <c r="AO1377" s="7"/>
      <c r="AP1377" s="7"/>
      <c r="AQ1377" s="7"/>
      <c r="AR1377" s="7"/>
      <c r="AS1377" s="7"/>
      <c r="AT1377" s="152"/>
      <c r="AU1377" s="80" t="s">
        <v>1038</v>
      </c>
    </row>
    <row r="1378" spans="1:47" ht="15" customHeight="1">
      <c r="A1378" s="18" t="s">
        <v>60</v>
      </c>
      <c r="B1378" s="18" t="s">
        <v>61</v>
      </c>
      <c r="C1378" s="18" t="s">
        <v>375</v>
      </c>
      <c r="D1378" s="18" t="s">
        <v>2701</v>
      </c>
      <c r="E1378" s="18"/>
      <c r="F1378" s="17"/>
      <c r="G1378" s="23"/>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7"/>
      <c r="AG1378" s="7"/>
      <c r="AH1378" s="7"/>
      <c r="AI1378" s="7"/>
      <c r="AJ1378" s="7"/>
      <c r="AK1378" s="7"/>
      <c r="AL1378" s="8"/>
      <c r="AM1378" s="8"/>
      <c r="AN1378" s="7"/>
      <c r="AO1378" s="7"/>
      <c r="AP1378" s="7"/>
      <c r="AQ1378" s="7"/>
      <c r="AR1378" s="7"/>
      <c r="AS1378" s="7"/>
      <c r="AT1378" s="152"/>
      <c r="AU1378" s="80" t="s">
        <v>1038</v>
      </c>
    </row>
    <row r="1379" spans="1:47" ht="15" customHeight="1">
      <c r="A1379" s="18" t="s">
        <v>60</v>
      </c>
      <c r="B1379" s="18" t="s">
        <v>61</v>
      </c>
      <c r="C1379" s="18" t="s">
        <v>375</v>
      </c>
      <c r="D1379" s="18" t="s">
        <v>2702</v>
      </c>
      <c r="E1379" s="18"/>
      <c r="F1379" s="17"/>
      <c r="G1379" s="23"/>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7"/>
      <c r="AG1379" s="7"/>
      <c r="AH1379" s="7"/>
      <c r="AI1379" s="7"/>
      <c r="AJ1379" s="7"/>
      <c r="AK1379" s="7"/>
      <c r="AL1379" s="8"/>
      <c r="AM1379" s="8"/>
      <c r="AN1379" s="7"/>
      <c r="AO1379" s="7"/>
      <c r="AP1379" s="7"/>
      <c r="AQ1379" s="7"/>
      <c r="AR1379" s="7"/>
      <c r="AS1379" s="7"/>
      <c r="AT1379" s="152"/>
      <c r="AU1379" s="80" t="s">
        <v>1038</v>
      </c>
    </row>
    <row r="1380" spans="1:47" ht="15" customHeight="1">
      <c r="A1380" s="18" t="s">
        <v>60</v>
      </c>
      <c r="B1380" s="18" t="s">
        <v>61</v>
      </c>
      <c r="C1380" s="18" t="s">
        <v>375</v>
      </c>
      <c r="D1380" s="18">
        <v>350</v>
      </c>
      <c r="E1380" s="18"/>
      <c r="F1380" s="17"/>
      <c r="G1380" s="23"/>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7"/>
      <c r="AG1380" s="7"/>
      <c r="AH1380" s="7"/>
      <c r="AI1380" s="7"/>
      <c r="AJ1380" s="7"/>
      <c r="AK1380" s="7"/>
      <c r="AL1380" s="8"/>
      <c r="AM1380" s="8"/>
      <c r="AN1380" s="7"/>
      <c r="AO1380" s="7"/>
      <c r="AP1380" s="7"/>
      <c r="AQ1380" s="7"/>
      <c r="AR1380" s="7"/>
      <c r="AS1380" s="7"/>
      <c r="AT1380" s="152"/>
      <c r="AU1380" s="80" t="s">
        <v>1038</v>
      </c>
    </row>
    <row r="1381" spans="1:47" ht="15" customHeight="1">
      <c r="A1381" s="18" t="s">
        <v>60</v>
      </c>
      <c r="B1381" s="18" t="s">
        <v>61</v>
      </c>
      <c r="C1381" s="18" t="s">
        <v>375</v>
      </c>
      <c r="D1381" s="18" t="s">
        <v>2675</v>
      </c>
      <c r="E1381" s="18"/>
      <c r="F1381" s="17"/>
      <c r="G1381" s="23"/>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7"/>
      <c r="AG1381" s="7"/>
      <c r="AH1381" s="7"/>
      <c r="AI1381" s="7"/>
      <c r="AJ1381" s="7"/>
      <c r="AK1381" s="7"/>
      <c r="AL1381" s="8"/>
      <c r="AM1381" s="8"/>
      <c r="AN1381" s="7"/>
      <c r="AO1381" s="7"/>
      <c r="AP1381" s="7"/>
      <c r="AQ1381" s="7"/>
      <c r="AR1381" s="7"/>
      <c r="AS1381" s="7"/>
      <c r="AT1381" s="152"/>
      <c r="AU1381" s="80" t="s">
        <v>1038</v>
      </c>
    </row>
    <row r="1382" spans="1:47" ht="15" customHeight="1">
      <c r="A1382" s="18" t="s">
        <v>60</v>
      </c>
      <c r="B1382" s="18" t="s">
        <v>61</v>
      </c>
      <c r="C1382" s="18" t="s">
        <v>375</v>
      </c>
      <c r="D1382" s="18"/>
      <c r="E1382" s="18"/>
      <c r="F1382" s="17"/>
      <c r="G1382" s="23"/>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7"/>
      <c r="AG1382" s="7"/>
      <c r="AH1382" s="7"/>
      <c r="AI1382" s="7"/>
      <c r="AJ1382" s="7"/>
      <c r="AK1382" s="7"/>
      <c r="AL1382" s="8"/>
      <c r="AM1382" s="8"/>
      <c r="AN1382" s="7"/>
      <c r="AO1382" s="7"/>
      <c r="AP1382" s="7"/>
      <c r="AQ1382" s="7"/>
      <c r="AR1382" s="7"/>
      <c r="AS1382" s="7"/>
      <c r="AT1382" s="152"/>
      <c r="AU1382" s="80" t="s">
        <v>1038</v>
      </c>
    </row>
    <row r="1383" spans="1:47" ht="15" customHeight="1">
      <c r="A1383" s="18" t="s">
        <v>60</v>
      </c>
      <c r="B1383" s="18" t="s">
        <v>61</v>
      </c>
      <c r="C1383" s="18" t="s">
        <v>376</v>
      </c>
      <c r="D1383" s="18"/>
      <c r="E1383" s="18"/>
      <c r="F1383" s="17">
        <v>0</v>
      </c>
      <c r="G1383" s="23" t="s">
        <v>538</v>
      </c>
      <c r="H1383" s="6" t="s">
        <v>538</v>
      </c>
      <c r="I1383" s="6" t="s">
        <v>538</v>
      </c>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7">
        <v>0</v>
      </c>
      <c r="AG1383" s="7">
        <f t="shared" ref="AG1383:AH1383" si="1508">IF(H1383="US",1,0)</f>
        <v>0</v>
      </c>
      <c r="AH1383" s="7">
        <f t="shared" si="1508"/>
        <v>0</v>
      </c>
      <c r="AI1383" s="7">
        <f>IF(G1383="US",1,0)</f>
        <v>0</v>
      </c>
      <c r="AJ1383" s="7" t="str">
        <f>IF(AF1383=0,"0",IF(AF1383=0.5,"3","6"))</f>
        <v>0</v>
      </c>
      <c r="AK1383" s="7" t="str">
        <f>IF(AI1383=1,"6","0")</f>
        <v>0</v>
      </c>
      <c r="AL1383" s="7" t="str">
        <f>IF(AF1383=0,"1",IF(AF1383=0.5,"3","6"))</f>
        <v>1</v>
      </c>
      <c r="AM1383" s="7" t="str">
        <f>IF(AH1383=1,"7","0")</f>
        <v>0</v>
      </c>
      <c r="AN1383" s="7" t="str">
        <f>IF(AI1383=1,"11","0")</f>
        <v>0</v>
      </c>
      <c r="AO1383" s="7" t="str">
        <f>IF(AG1383=1,"14","0")</f>
        <v>0</v>
      </c>
      <c r="AP1383" s="7">
        <f>(0.5*F1383)*100</f>
        <v>0</v>
      </c>
      <c r="AQ1383" s="7">
        <f>SUM(AJ1383+AK1383+AL1383+AM1383+AN1383+AO1383+AP1383)</f>
        <v>1</v>
      </c>
      <c r="AR1383" s="10">
        <f>IF(AQ1383&lt;AQ1380,AR1380+1,AR1380)</f>
        <v>0</v>
      </c>
      <c r="AS1383" s="10"/>
      <c r="AT1383" s="152"/>
      <c r="AU1383" s="80" t="s">
        <v>1038</v>
      </c>
    </row>
    <row r="1384" spans="1:47" ht="15" customHeight="1">
      <c r="A1384" s="18" t="s">
        <v>60</v>
      </c>
      <c r="B1384" s="18" t="s">
        <v>61</v>
      </c>
      <c r="C1384" s="18" t="s">
        <v>2703</v>
      </c>
      <c r="D1384" s="18" t="s">
        <v>2675</v>
      </c>
      <c r="E1384" s="18"/>
      <c r="F1384" s="17"/>
      <c r="G1384" s="23"/>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7"/>
      <c r="AG1384" s="7"/>
      <c r="AH1384" s="7"/>
      <c r="AI1384" s="7"/>
      <c r="AJ1384" s="7"/>
      <c r="AK1384" s="7"/>
      <c r="AL1384" s="8"/>
      <c r="AM1384" s="8"/>
      <c r="AN1384" s="7"/>
      <c r="AO1384" s="7"/>
      <c r="AP1384" s="7"/>
      <c r="AQ1384" s="7"/>
      <c r="AR1384" s="7"/>
      <c r="AS1384" s="7"/>
      <c r="AT1384" s="152"/>
      <c r="AU1384" s="80" t="s">
        <v>1038</v>
      </c>
    </row>
    <row r="1385" spans="1:47" ht="15" customHeight="1">
      <c r="A1385" s="18" t="s">
        <v>60</v>
      </c>
      <c r="B1385" s="18" t="s">
        <v>61</v>
      </c>
      <c r="C1385" s="18" t="s">
        <v>2703</v>
      </c>
      <c r="D1385" s="18" t="s">
        <v>2704</v>
      </c>
      <c r="E1385" s="18"/>
      <c r="F1385" s="17"/>
      <c r="G1385" s="23"/>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7"/>
      <c r="AG1385" s="7"/>
      <c r="AH1385" s="7"/>
      <c r="AI1385" s="7"/>
      <c r="AJ1385" s="7"/>
      <c r="AK1385" s="7"/>
      <c r="AL1385" s="8"/>
      <c r="AM1385" s="8"/>
      <c r="AN1385" s="7"/>
      <c r="AO1385" s="7"/>
      <c r="AP1385" s="7"/>
      <c r="AQ1385" s="7"/>
      <c r="AR1385" s="7"/>
      <c r="AS1385" s="7"/>
      <c r="AT1385" s="152"/>
      <c r="AU1385" s="80" t="s">
        <v>1038</v>
      </c>
    </row>
    <row r="1386" spans="1:47" ht="15" customHeight="1">
      <c r="A1386" s="18" t="s">
        <v>60</v>
      </c>
      <c r="B1386" s="18" t="s">
        <v>61</v>
      </c>
      <c r="C1386" s="18" t="s">
        <v>2703</v>
      </c>
      <c r="D1386" s="18">
        <v>350</v>
      </c>
      <c r="E1386" s="18"/>
      <c r="F1386" s="17">
        <v>0.55000000000000004</v>
      </c>
      <c r="G1386" s="23" t="s">
        <v>538</v>
      </c>
      <c r="H1386" s="6" t="s">
        <v>525</v>
      </c>
      <c r="I1386" s="6" t="s">
        <v>538</v>
      </c>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7">
        <v>0</v>
      </c>
      <c r="AG1386" s="7">
        <f t="shared" ref="AG1386:AH1386" si="1509">IF(H1386="US",1,0)</f>
        <v>1</v>
      </c>
      <c r="AH1386" s="7">
        <f t="shared" si="1509"/>
        <v>0</v>
      </c>
      <c r="AI1386" s="7">
        <f t="shared" ref="AI1386:AI1389" si="1510">IF(G1386="US",1,0)</f>
        <v>0</v>
      </c>
      <c r="AJ1386" s="7" t="str">
        <f t="shared" ref="AJ1386:AJ1389" si="1511">IF(AF1386=0,"0",IF(AF1386=0.5,"3","6"))</f>
        <v>0</v>
      </c>
      <c r="AK1386" s="7" t="str">
        <f t="shared" ref="AK1386:AK1389" si="1512">IF(AI1386=1,"6","0")</f>
        <v>0</v>
      </c>
      <c r="AL1386" s="7" t="str">
        <f t="shared" ref="AL1386:AL1389" si="1513">IF(AF1386=0,"1",IF(AF1386=0.5,"3","6"))</f>
        <v>1</v>
      </c>
      <c r="AM1386" s="7" t="str">
        <f t="shared" ref="AM1386:AM1389" si="1514">IF(AH1386=1,"7","0")</f>
        <v>0</v>
      </c>
      <c r="AN1386" s="7" t="str">
        <f t="shared" ref="AN1386:AN1389" si="1515">IF(AI1386=1,"11","0")</f>
        <v>0</v>
      </c>
      <c r="AO1386" s="7" t="str">
        <f t="shared" ref="AO1386:AO1389" si="1516">IF(AG1386=1,"14","0")</f>
        <v>14</v>
      </c>
      <c r="AP1386" s="7">
        <f t="shared" ref="AP1386:AP1389" si="1517">(0.5*F1386)*100</f>
        <v>27.500000000000004</v>
      </c>
      <c r="AQ1386" s="7">
        <f t="shared" ref="AQ1386:AQ1389" si="1518">SUM(AJ1386+AK1386+AL1386+AM1386+AN1386+AO1386+AP1386)</f>
        <v>42.5</v>
      </c>
      <c r="AR1386" s="10">
        <f t="shared" ref="AR1386:AR1389" si="1519">IF(AQ1386&lt;AQ1385,AR1385+1,AR1385)</f>
        <v>0</v>
      </c>
      <c r="AS1386" s="10"/>
      <c r="AT1386" s="152"/>
      <c r="AU1386" s="80" t="s">
        <v>1038</v>
      </c>
    </row>
    <row r="1387" spans="1:47" ht="15" customHeight="1">
      <c r="A1387" s="18" t="s">
        <v>60</v>
      </c>
      <c r="B1387" s="18" t="s">
        <v>61</v>
      </c>
      <c r="C1387" s="18" t="s">
        <v>2703</v>
      </c>
      <c r="D1387" s="18" t="s">
        <v>2705</v>
      </c>
      <c r="E1387" s="18"/>
      <c r="F1387" s="17">
        <v>0.05</v>
      </c>
      <c r="G1387" s="23" t="s">
        <v>538</v>
      </c>
      <c r="H1387" s="6" t="s">
        <v>538</v>
      </c>
      <c r="I1387" s="6" t="s">
        <v>538</v>
      </c>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7">
        <v>0</v>
      </c>
      <c r="AG1387" s="7">
        <f t="shared" ref="AG1387:AH1387" si="1520">IF(H1387="US",1,0)</f>
        <v>0</v>
      </c>
      <c r="AH1387" s="7">
        <f t="shared" si="1520"/>
        <v>0</v>
      </c>
      <c r="AI1387" s="7">
        <f t="shared" si="1510"/>
        <v>0</v>
      </c>
      <c r="AJ1387" s="7" t="str">
        <f t="shared" si="1511"/>
        <v>0</v>
      </c>
      <c r="AK1387" s="7" t="str">
        <f t="shared" si="1512"/>
        <v>0</v>
      </c>
      <c r="AL1387" s="7" t="str">
        <f t="shared" si="1513"/>
        <v>1</v>
      </c>
      <c r="AM1387" s="7" t="str">
        <f t="shared" si="1514"/>
        <v>0</v>
      </c>
      <c r="AN1387" s="7" t="str">
        <f t="shared" si="1515"/>
        <v>0</v>
      </c>
      <c r="AO1387" s="7" t="str">
        <f t="shared" si="1516"/>
        <v>0</v>
      </c>
      <c r="AP1387" s="7">
        <f t="shared" si="1517"/>
        <v>2.5</v>
      </c>
      <c r="AQ1387" s="7">
        <f t="shared" si="1518"/>
        <v>3.5</v>
      </c>
      <c r="AR1387" s="10">
        <f t="shared" si="1519"/>
        <v>1</v>
      </c>
      <c r="AS1387" s="10"/>
      <c r="AT1387" s="152"/>
      <c r="AU1387" s="80" t="s">
        <v>1038</v>
      </c>
    </row>
    <row r="1388" spans="1:47" ht="15" customHeight="1">
      <c r="A1388" s="18" t="s">
        <v>60</v>
      </c>
      <c r="B1388" s="18" t="s">
        <v>61</v>
      </c>
      <c r="C1388" s="18" t="s">
        <v>2703</v>
      </c>
      <c r="D1388" s="18" t="s">
        <v>2706</v>
      </c>
      <c r="E1388" s="18"/>
      <c r="F1388" s="17">
        <v>0.35</v>
      </c>
      <c r="G1388" s="23" t="s">
        <v>660</v>
      </c>
      <c r="H1388" s="6" t="s">
        <v>538</v>
      </c>
      <c r="I1388" s="6" t="s">
        <v>538</v>
      </c>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7">
        <v>0</v>
      </c>
      <c r="AG1388" s="7">
        <f t="shared" ref="AG1388:AH1388" si="1521">IF(H1388="US",1,0)</f>
        <v>0</v>
      </c>
      <c r="AH1388" s="7">
        <f t="shared" si="1521"/>
        <v>0</v>
      </c>
      <c r="AI1388" s="7">
        <f t="shared" si="1510"/>
        <v>0</v>
      </c>
      <c r="AJ1388" s="7" t="str">
        <f t="shared" si="1511"/>
        <v>0</v>
      </c>
      <c r="AK1388" s="7" t="str">
        <f t="shared" si="1512"/>
        <v>0</v>
      </c>
      <c r="AL1388" s="7" t="str">
        <f t="shared" si="1513"/>
        <v>1</v>
      </c>
      <c r="AM1388" s="7" t="str">
        <f t="shared" si="1514"/>
        <v>0</v>
      </c>
      <c r="AN1388" s="7" t="str">
        <f t="shared" si="1515"/>
        <v>0</v>
      </c>
      <c r="AO1388" s="7" t="str">
        <f t="shared" si="1516"/>
        <v>0</v>
      </c>
      <c r="AP1388" s="7">
        <f t="shared" si="1517"/>
        <v>17.5</v>
      </c>
      <c r="AQ1388" s="7">
        <f t="shared" si="1518"/>
        <v>18.5</v>
      </c>
      <c r="AR1388" s="10">
        <f t="shared" si="1519"/>
        <v>1</v>
      </c>
      <c r="AS1388" s="10"/>
      <c r="AT1388" s="152"/>
      <c r="AU1388" s="80" t="s">
        <v>1038</v>
      </c>
    </row>
    <row r="1389" spans="1:47" ht="15" customHeight="1">
      <c r="A1389" s="18" t="s">
        <v>60</v>
      </c>
      <c r="B1389" s="18" t="s">
        <v>61</v>
      </c>
      <c r="C1389" s="18" t="s">
        <v>2703</v>
      </c>
      <c r="D1389" s="18" t="s">
        <v>2707</v>
      </c>
      <c r="E1389" s="18"/>
      <c r="F1389" s="17">
        <v>0.05</v>
      </c>
      <c r="G1389" s="23" t="s">
        <v>538</v>
      </c>
      <c r="H1389" s="6" t="s">
        <v>538</v>
      </c>
      <c r="I1389" s="6" t="s">
        <v>538</v>
      </c>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7">
        <v>0</v>
      </c>
      <c r="AG1389" s="7">
        <f t="shared" ref="AG1389:AH1389" si="1522">IF(H1389="US",1,0)</f>
        <v>0</v>
      </c>
      <c r="AH1389" s="7">
        <f t="shared" si="1522"/>
        <v>0</v>
      </c>
      <c r="AI1389" s="7">
        <f t="shared" si="1510"/>
        <v>0</v>
      </c>
      <c r="AJ1389" s="7" t="str">
        <f t="shared" si="1511"/>
        <v>0</v>
      </c>
      <c r="AK1389" s="7" t="str">
        <f t="shared" si="1512"/>
        <v>0</v>
      </c>
      <c r="AL1389" s="7" t="str">
        <f t="shared" si="1513"/>
        <v>1</v>
      </c>
      <c r="AM1389" s="7" t="str">
        <f t="shared" si="1514"/>
        <v>0</v>
      </c>
      <c r="AN1389" s="7" t="str">
        <f t="shared" si="1515"/>
        <v>0</v>
      </c>
      <c r="AO1389" s="7" t="str">
        <f t="shared" si="1516"/>
        <v>0</v>
      </c>
      <c r="AP1389" s="7">
        <f t="shared" si="1517"/>
        <v>2.5</v>
      </c>
      <c r="AQ1389" s="7">
        <f t="shared" si="1518"/>
        <v>3.5</v>
      </c>
      <c r="AR1389" s="10">
        <f t="shared" si="1519"/>
        <v>2</v>
      </c>
      <c r="AS1389" s="10"/>
      <c r="AT1389" s="152"/>
      <c r="AU1389" s="80" t="s">
        <v>1038</v>
      </c>
    </row>
    <row r="1390" spans="1:47" ht="15" customHeight="1">
      <c r="A1390" s="18" t="s">
        <v>60</v>
      </c>
      <c r="B1390" s="18" t="s">
        <v>61</v>
      </c>
      <c r="C1390" s="18" t="s">
        <v>2708</v>
      </c>
      <c r="D1390" s="18"/>
      <c r="E1390" s="18"/>
      <c r="F1390" s="17"/>
      <c r="G1390" s="23"/>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7"/>
      <c r="AG1390" s="7"/>
      <c r="AH1390" s="7"/>
      <c r="AI1390" s="7"/>
      <c r="AJ1390" s="7"/>
      <c r="AK1390" s="7"/>
      <c r="AL1390" s="7"/>
      <c r="AM1390" s="7"/>
      <c r="AN1390" s="7"/>
      <c r="AO1390" s="7"/>
      <c r="AP1390" s="7"/>
      <c r="AQ1390" s="7"/>
      <c r="AR1390" s="7"/>
      <c r="AS1390" s="7"/>
      <c r="AT1390" s="152"/>
      <c r="AU1390" s="80" t="s">
        <v>1038</v>
      </c>
    </row>
    <row r="1391" spans="1:47" ht="15" customHeight="1">
      <c r="A1391" s="18" t="s">
        <v>60</v>
      </c>
      <c r="B1391" s="18" t="s">
        <v>61</v>
      </c>
      <c r="C1391" s="18" t="s">
        <v>2709</v>
      </c>
      <c r="D1391" s="18">
        <v>200</v>
      </c>
      <c r="E1391" s="18"/>
      <c r="F1391" s="17"/>
      <c r="G1391" s="23"/>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7"/>
      <c r="AG1391" s="7"/>
      <c r="AH1391" s="7"/>
      <c r="AI1391" s="7"/>
      <c r="AJ1391" s="7"/>
      <c r="AK1391" s="7"/>
      <c r="AL1391" s="8"/>
      <c r="AM1391" s="8"/>
      <c r="AN1391" s="7"/>
      <c r="AO1391" s="7"/>
      <c r="AP1391" s="7"/>
      <c r="AQ1391" s="7"/>
      <c r="AR1391" s="7"/>
      <c r="AS1391" s="7"/>
      <c r="AT1391" s="152"/>
      <c r="AU1391" s="80" t="s">
        <v>1038</v>
      </c>
    </row>
    <row r="1392" spans="1:47" ht="15" customHeight="1">
      <c r="A1392" s="18" t="s">
        <v>60</v>
      </c>
      <c r="B1392" s="18" t="s">
        <v>61</v>
      </c>
      <c r="C1392" s="18" t="s">
        <v>2709</v>
      </c>
      <c r="D1392" s="18" t="s">
        <v>2710</v>
      </c>
      <c r="E1392" s="18"/>
      <c r="F1392" s="17"/>
      <c r="G1392" s="23"/>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7"/>
      <c r="AG1392" s="7"/>
      <c r="AH1392" s="7"/>
      <c r="AI1392" s="7"/>
      <c r="AJ1392" s="7"/>
      <c r="AK1392" s="7"/>
      <c r="AL1392" s="8"/>
      <c r="AM1392" s="8"/>
      <c r="AN1392" s="7"/>
      <c r="AO1392" s="7"/>
      <c r="AP1392" s="7"/>
      <c r="AQ1392" s="7"/>
      <c r="AR1392" s="7"/>
      <c r="AS1392" s="7"/>
      <c r="AT1392" s="152"/>
      <c r="AU1392" s="80" t="s">
        <v>1038</v>
      </c>
    </row>
    <row r="1393" spans="1:47" ht="15" customHeight="1">
      <c r="A1393" s="18" t="s">
        <v>60</v>
      </c>
      <c r="B1393" s="18" t="s">
        <v>61</v>
      </c>
      <c r="C1393" s="18" t="s">
        <v>2709</v>
      </c>
      <c r="D1393" s="18" t="s">
        <v>2711</v>
      </c>
      <c r="E1393" s="18"/>
      <c r="F1393" s="17"/>
      <c r="G1393" s="23"/>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7"/>
      <c r="AG1393" s="7"/>
      <c r="AH1393" s="7"/>
      <c r="AI1393" s="7"/>
      <c r="AJ1393" s="7"/>
      <c r="AK1393" s="7"/>
      <c r="AL1393" s="8"/>
      <c r="AM1393" s="8"/>
      <c r="AN1393" s="7"/>
      <c r="AO1393" s="7"/>
      <c r="AP1393" s="7"/>
      <c r="AQ1393" s="7"/>
      <c r="AR1393" s="7"/>
      <c r="AS1393" s="7"/>
      <c r="AT1393" s="152"/>
      <c r="AU1393" s="80" t="s">
        <v>1038</v>
      </c>
    </row>
    <row r="1394" spans="1:47" ht="15" customHeight="1">
      <c r="A1394" s="18" t="s">
        <v>60</v>
      </c>
      <c r="B1394" s="18" t="s">
        <v>61</v>
      </c>
      <c r="C1394" s="18" t="s">
        <v>2709</v>
      </c>
      <c r="D1394" s="18" t="s">
        <v>2712</v>
      </c>
      <c r="E1394" s="18"/>
      <c r="F1394" s="17"/>
      <c r="G1394" s="23"/>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7"/>
      <c r="AG1394" s="7"/>
      <c r="AH1394" s="7"/>
      <c r="AI1394" s="7"/>
      <c r="AJ1394" s="7"/>
      <c r="AK1394" s="7"/>
      <c r="AL1394" s="8"/>
      <c r="AM1394" s="8"/>
      <c r="AN1394" s="7"/>
      <c r="AO1394" s="7"/>
      <c r="AP1394" s="7"/>
      <c r="AQ1394" s="7"/>
      <c r="AR1394" s="7"/>
      <c r="AS1394" s="7"/>
      <c r="AT1394" s="152"/>
      <c r="AU1394" s="80" t="s">
        <v>1038</v>
      </c>
    </row>
    <row r="1395" spans="1:47" ht="15" customHeight="1">
      <c r="A1395" s="18" t="s">
        <v>60</v>
      </c>
      <c r="B1395" s="18" t="s">
        <v>61</v>
      </c>
      <c r="C1395" s="18" t="s">
        <v>2709</v>
      </c>
      <c r="D1395" s="18" t="s">
        <v>2713</v>
      </c>
      <c r="E1395" s="18"/>
      <c r="F1395" s="17"/>
      <c r="G1395" s="23"/>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7"/>
      <c r="AG1395" s="7"/>
      <c r="AH1395" s="7"/>
      <c r="AI1395" s="7"/>
      <c r="AJ1395" s="7"/>
      <c r="AK1395" s="7"/>
      <c r="AL1395" s="8"/>
      <c r="AM1395" s="8"/>
      <c r="AN1395" s="7"/>
      <c r="AO1395" s="7"/>
      <c r="AP1395" s="7"/>
      <c r="AQ1395" s="7"/>
      <c r="AR1395" s="7"/>
      <c r="AS1395" s="7"/>
      <c r="AT1395" s="152"/>
      <c r="AU1395" s="80" t="s">
        <v>1038</v>
      </c>
    </row>
    <row r="1396" spans="1:47" ht="15" customHeight="1">
      <c r="A1396" s="18" t="s">
        <v>60</v>
      </c>
      <c r="B1396" s="18" t="s">
        <v>61</v>
      </c>
      <c r="C1396" s="18" t="s">
        <v>2709</v>
      </c>
      <c r="D1396" s="18" t="s">
        <v>2714</v>
      </c>
      <c r="E1396" s="18"/>
      <c r="F1396" s="17"/>
      <c r="G1396" s="23"/>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7"/>
      <c r="AG1396" s="7"/>
      <c r="AH1396" s="7"/>
      <c r="AI1396" s="7"/>
      <c r="AJ1396" s="7"/>
      <c r="AK1396" s="7"/>
      <c r="AL1396" s="8"/>
      <c r="AM1396" s="8"/>
      <c r="AN1396" s="7"/>
      <c r="AO1396" s="7"/>
      <c r="AP1396" s="7"/>
      <c r="AQ1396" s="7"/>
      <c r="AR1396" s="7"/>
      <c r="AS1396" s="7"/>
      <c r="AT1396" s="152"/>
      <c r="AU1396" s="80" t="s">
        <v>1038</v>
      </c>
    </row>
    <row r="1397" spans="1:47" ht="15" customHeight="1">
      <c r="A1397" s="18" t="s">
        <v>60</v>
      </c>
      <c r="B1397" s="18" t="s">
        <v>61</v>
      </c>
      <c r="C1397" s="18" t="s">
        <v>371</v>
      </c>
      <c r="D1397" s="18"/>
      <c r="E1397" s="18"/>
      <c r="F1397" s="17"/>
      <c r="G1397" s="23"/>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7"/>
      <c r="AG1397" s="7"/>
      <c r="AH1397" s="7"/>
      <c r="AI1397" s="7"/>
      <c r="AJ1397" s="7"/>
      <c r="AK1397" s="7"/>
      <c r="AL1397" s="8"/>
      <c r="AM1397" s="8"/>
      <c r="AN1397" s="7"/>
      <c r="AO1397" s="7"/>
      <c r="AP1397" s="7"/>
      <c r="AQ1397" s="7"/>
      <c r="AR1397" s="7"/>
      <c r="AS1397" s="7"/>
      <c r="AT1397" s="152"/>
      <c r="AU1397" s="80" t="s">
        <v>1038</v>
      </c>
    </row>
    <row r="1398" spans="1:47" ht="15" customHeight="1">
      <c r="A1398" s="6" t="s">
        <v>60</v>
      </c>
      <c r="B1398" s="6" t="s">
        <v>60</v>
      </c>
      <c r="C1398" s="6" t="s">
        <v>377</v>
      </c>
      <c r="D1398" s="6" t="s">
        <v>2715</v>
      </c>
      <c r="E1398" s="6"/>
      <c r="F1398" s="9">
        <v>0</v>
      </c>
      <c r="G1398" s="23" t="s">
        <v>538</v>
      </c>
      <c r="H1398" s="6" t="s">
        <v>538</v>
      </c>
      <c r="I1398" s="6" t="s">
        <v>538</v>
      </c>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7">
        <v>0</v>
      </c>
      <c r="AG1398" s="7">
        <f t="shared" ref="AG1398:AH1398" si="1523">IF(H1398="US",1,0)</f>
        <v>0</v>
      </c>
      <c r="AH1398" s="7">
        <f t="shared" si="1523"/>
        <v>0</v>
      </c>
      <c r="AI1398" s="7">
        <f>IF(G1398="US",1,0)</f>
        <v>0</v>
      </c>
      <c r="AJ1398" s="7" t="str">
        <f>IF(AF1398=0,"0",IF(AF1398=0.5,"3","6"))</f>
        <v>0</v>
      </c>
      <c r="AK1398" s="7" t="str">
        <f>IF(AI1398=1,"6","0")</f>
        <v>0</v>
      </c>
      <c r="AL1398" s="7" t="str">
        <f>IF(AF1398=0,"1",IF(AF1398=0.5,"3","6"))</f>
        <v>1</v>
      </c>
      <c r="AM1398" s="7" t="str">
        <f>IF(AH1398=1,"7","0")</f>
        <v>0</v>
      </c>
      <c r="AN1398" s="7" t="str">
        <f>IF(AI1398=1,"11","0")</f>
        <v>0</v>
      </c>
      <c r="AO1398" s="7" t="str">
        <f>IF(AG1398=1,"14","0")</f>
        <v>0</v>
      </c>
      <c r="AP1398" s="7">
        <f>(0.5*F1398)*100</f>
        <v>0</v>
      </c>
      <c r="AQ1398" s="7">
        <f>SUM(AJ1398+AK1398+AL1398+AM1398+AN1398+AO1398+AP1398)</f>
        <v>1</v>
      </c>
      <c r="AR1398" s="10">
        <f>IF(AQ1398&lt;AQ1397,AR1397+1,AR1397)</f>
        <v>0</v>
      </c>
      <c r="AS1398" s="10"/>
      <c r="AT1398" s="152"/>
      <c r="AU1398" t="s">
        <v>1813</v>
      </c>
    </row>
    <row r="1399" spans="1:47" ht="15" customHeight="1">
      <c r="A1399" s="18" t="s">
        <v>60</v>
      </c>
      <c r="B1399" s="18" t="s">
        <v>60</v>
      </c>
      <c r="C1399" s="18" t="s">
        <v>377</v>
      </c>
      <c r="D1399" s="18" t="s">
        <v>2716</v>
      </c>
      <c r="E1399" s="18"/>
      <c r="F1399" s="17"/>
      <c r="G1399" s="23"/>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7"/>
      <c r="AG1399" s="7"/>
      <c r="AH1399" s="7"/>
      <c r="AI1399" s="7"/>
      <c r="AJ1399" s="7"/>
      <c r="AK1399" s="7"/>
      <c r="AL1399" s="7"/>
      <c r="AM1399" s="7"/>
      <c r="AN1399" s="7"/>
      <c r="AO1399" s="7"/>
      <c r="AP1399" s="7"/>
      <c r="AQ1399" s="7"/>
      <c r="AR1399" s="10"/>
      <c r="AS1399" s="10"/>
      <c r="AT1399" s="152"/>
      <c r="AU1399" s="80" t="s">
        <v>1038</v>
      </c>
    </row>
    <row r="1400" spans="1:47" ht="15" customHeight="1">
      <c r="A1400" s="18" t="s">
        <v>60</v>
      </c>
      <c r="B1400" s="18" t="s">
        <v>60</v>
      </c>
      <c r="C1400" s="18" t="s">
        <v>377</v>
      </c>
      <c r="D1400" s="18" t="s">
        <v>2717</v>
      </c>
      <c r="E1400" s="18"/>
      <c r="F1400" s="17"/>
      <c r="G1400" s="23"/>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7"/>
      <c r="AG1400" s="7"/>
      <c r="AH1400" s="7"/>
      <c r="AI1400" s="7"/>
      <c r="AJ1400" s="7"/>
      <c r="AK1400" s="7"/>
      <c r="AL1400" s="7"/>
      <c r="AM1400" s="7"/>
      <c r="AN1400" s="7"/>
      <c r="AO1400" s="7"/>
      <c r="AP1400" s="7"/>
      <c r="AQ1400" s="7"/>
      <c r="AR1400" s="10"/>
      <c r="AS1400" s="10"/>
      <c r="AT1400" s="152"/>
      <c r="AU1400" s="80" t="s">
        <v>1038</v>
      </c>
    </row>
    <row r="1401" spans="1:47" ht="15" customHeight="1">
      <c r="A1401" s="18" t="s">
        <v>60</v>
      </c>
      <c r="B1401" s="18" t="s">
        <v>60</v>
      </c>
      <c r="C1401" s="18" t="s">
        <v>377</v>
      </c>
      <c r="D1401" s="18" t="s">
        <v>2718</v>
      </c>
      <c r="E1401" s="18"/>
      <c r="F1401" s="17"/>
      <c r="G1401" s="23"/>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7"/>
      <c r="AG1401" s="7"/>
      <c r="AH1401" s="7"/>
      <c r="AI1401" s="7"/>
      <c r="AJ1401" s="7"/>
      <c r="AK1401" s="7"/>
      <c r="AL1401" s="7"/>
      <c r="AM1401" s="7"/>
      <c r="AN1401" s="7"/>
      <c r="AO1401" s="7"/>
      <c r="AP1401" s="7"/>
      <c r="AQ1401" s="7"/>
      <c r="AR1401" s="10"/>
      <c r="AS1401" s="10"/>
      <c r="AT1401" s="152"/>
      <c r="AU1401" s="80" t="s">
        <v>1038</v>
      </c>
    </row>
    <row r="1402" spans="1:47" ht="15" customHeight="1">
      <c r="A1402" s="18" t="s">
        <v>60</v>
      </c>
      <c r="B1402" s="18" t="s">
        <v>60</v>
      </c>
      <c r="C1402" s="18" t="s">
        <v>377</v>
      </c>
      <c r="D1402" s="18" t="s">
        <v>2719</v>
      </c>
      <c r="E1402" s="18"/>
      <c r="F1402" s="17"/>
      <c r="G1402" s="23"/>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7"/>
      <c r="AG1402" s="7"/>
      <c r="AH1402" s="7"/>
      <c r="AI1402" s="7"/>
      <c r="AJ1402" s="7"/>
      <c r="AK1402" s="7"/>
      <c r="AL1402" s="7"/>
      <c r="AM1402" s="7"/>
      <c r="AN1402" s="7"/>
      <c r="AO1402" s="7"/>
      <c r="AP1402" s="7"/>
      <c r="AQ1402" s="7"/>
      <c r="AR1402" s="10"/>
      <c r="AS1402" s="10"/>
      <c r="AT1402" s="152"/>
      <c r="AU1402" s="80" t="s">
        <v>1038</v>
      </c>
    </row>
    <row r="1403" spans="1:47" ht="15" customHeight="1">
      <c r="A1403" s="18" t="s">
        <v>60</v>
      </c>
      <c r="B1403" s="18" t="s">
        <v>60</v>
      </c>
      <c r="C1403" s="18" t="s">
        <v>377</v>
      </c>
      <c r="D1403" s="18" t="s">
        <v>1874</v>
      </c>
      <c r="E1403" s="18"/>
      <c r="F1403" s="17"/>
      <c r="G1403" s="23"/>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7"/>
      <c r="AG1403" s="7"/>
      <c r="AH1403" s="7"/>
      <c r="AI1403" s="7"/>
      <c r="AJ1403" s="7"/>
      <c r="AK1403" s="7"/>
      <c r="AL1403" s="7"/>
      <c r="AM1403" s="7"/>
      <c r="AN1403" s="7"/>
      <c r="AO1403" s="7"/>
      <c r="AP1403" s="7"/>
      <c r="AQ1403" s="7"/>
      <c r="AR1403" s="10"/>
      <c r="AS1403" s="10"/>
      <c r="AT1403" s="152"/>
      <c r="AU1403" s="80" t="s">
        <v>1038</v>
      </c>
    </row>
    <row r="1404" spans="1:47" ht="15" customHeight="1">
      <c r="A1404" s="18" t="s">
        <v>60</v>
      </c>
      <c r="B1404" s="18" t="s">
        <v>60</v>
      </c>
      <c r="C1404" s="18" t="s">
        <v>377</v>
      </c>
      <c r="D1404" s="18" t="s">
        <v>2720</v>
      </c>
      <c r="E1404" s="18"/>
      <c r="F1404" s="17"/>
      <c r="G1404" s="23"/>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7"/>
      <c r="AG1404" s="7"/>
      <c r="AH1404" s="7"/>
      <c r="AI1404" s="7"/>
      <c r="AJ1404" s="7"/>
      <c r="AK1404" s="7"/>
      <c r="AL1404" s="7"/>
      <c r="AM1404" s="7"/>
      <c r="AN1404" s="7"/>
      <c r="AO1404" s="7"/>
      <c r="AP1404" s="7"/>
      <c r="AQ1404" s="7"/>
      <c r="AR1404" s="10"/>
      <c r="AS1404" s="10"/>
      <c r="AT1404" s="152"/>
      <c r="AU1404" s="80" t="s">
        <v>1038</v>
      </c>
    </row>
    <row r="1405" spans="1:47" ht="15" customHeight="1">
      <c r="A1405" s="18" t="s">
        <v>60</v>
      </c>
      <c r="B1405" s="18" t="s">
        <v>60</v>
      </c>
      <c r="C1405" s="18" t="s">
        <v>377</v>
      </c>
      <c r="D1405" s="18" t="s">
        <v>2721</v>
      </c>
      <c r="E1405" s="18"/>
      <c r="F1405" s="17"/>
      <c r="G1405" s="23"/>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7"/>
      <c r="AG1405" s="7"/>
      <c r="AH1405" s="7"/>
      <c r="AI1405" s="7"/>
      <c r="AJ1405" s="7"/>
      <c r="AK1405" s="7"/>
      <c r="AL1405" s="7"/>
      <c r="AM1405" s="7"/>
      <c r="AN1405" s="7"/>
      <c r="AO1405" s="7"/>
      <c r="AP1405" s="7"/>
      <c r="AQ1405" s="7"/>
      <c r="AR1405" s="10"/>
      <c r="AS1405" s="10"/>
      <c r="AT1405" s="152"/>
      <c r="AU1405" s="80" t="s">
        <v>1038</v>
      </c>
    </row>
    <row r="1406" spans="1:47" ht="15" customHeight="1">
      <c r="A1406" s="6" t="s">
        <v>60</v>
      </c>
      <c r="B1406" s="6" t="s">
        <v>60</v>
      </c>
      <c r="C1406" s="6" t="s">
        <v>1645</v>
      </c>
      <c r="D1406" s="6" t="s">
        <v>2722</v>
      </c>
      <c r="E1406" s="6"/>
      <c r="F1406" s="9">
        <v>0.6</v>
      </c>
      <c r="G1406" s="23" t="s">
        <v>525</v>
      </c>
      <c r="H1406" s="6" t="s">
        <v>525</v>
      </c>
      <c r="I1406" s="6" t="s">
        <v>525</v>
      </c>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7">
        <v>0</v>
      </c>
      <c r="AG1406" s="7">
        <f t="shared" ref="AG1406:AH1406" si="1524">IF(H1406="US",1,0)</f>
        <v>1</v>
      </c>
      <c r="AH1406" s="7">
        <f t="shared" si="1524"/>
        <v>1</v>
      </c>
      <c r="AI1406" s="7">
        <f>IF(G1406="US",1,0)</f>
        <v>1</v>
      </c>
      <c r="AJ1406" s="7" t="str">
        <f>IF(AF1406=0,"0",IF(AF1406=0.5,"3","6"))</f>
        <v>0</v>
      </c>
      <c r="AK1406" s="7" t="str">
        <f>IF(AI1406=1,"6","0")</f>
        <v>6</v>
      </c>
      <c r="AL1406" s="7" t="str">
        <f>IF(AF1406=0,"1",IF(AF1406=0.5,"3","6"))</f>
        <v>1</v>
      </c>
      <c r="AM1406" s="7" t="str">
        <f>IF(AH1406=1,"7","0")</f>
        <v>7</v>
      </c>
      <c r="AN1406" s="7" t="str">
        <f>IF(AI1406=1,"11","0")</f>
        <v>11</v>
      </c>
      <c r="AO1406" s="7" t="str">
        <f>IF(AG1406=1,"14","0")</f>
        <v>14</v>
      </c>
      <c r="AP1406" s="7">
        <f>(0.5*F1406)*100</f>
        <v>30</v>
      </c>
      <c r="AQ1406" s="7">
        <f>SUM(AJ1406+AK1406+AL1406+AM1406+AN1406+AO1406+AP1406)</f>
        <v>69</v>
      </c>
      <c r="AR1406" s="10">
        <f>IF(AQ1406&lt;AQ1398,AR1398+1,AR1398)</f>
        <v>0</v>
      </c>
      <c r="AS1406" s="10"/>
      <c r="AT1406" s="152"/>
      <c r="AU1406" t="s">
        <v>1813</v>
      </c>
    </row>
    <row r="1407" spans="1:47" ht="15" customHeight="1">
      <c r="A1407" s="18" t="s">
        <v>60</v>
      </c>
      <c r="B1407" s="18" t="s">
        <v>60</v>
      </c>
      <c r="C1407" s="18" t="s">
        <v>1645</v>
      </c>
      <c r="D1407" s="18" t="s">
        <v>2723</v>
      </c>
      <c r="E1407" s="18"/>
      <c r="F1407" s="17"/>
      <c r="G1407" s="23"/>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7"/>
      <c r="AG1407" s="7"/>
      <c r="AH1407" s="7"/>
      <c r="AI1407" s="7"/>
      <c r="AJ1407" s="7"/>
      <c r="AK1407" s="7"/>
      <c r="AL1407" s="7"/>
      <c r="AM1407" s="7"/>
      <c r="AN1407" s="7"/>
      <c r="AO1407" s="7"/>
      <c r="AP1407" s="7"/>
      <c r="AQ1407" s="7"/>
      <c r="AR1407" s="10"/>
      <c r="AS1407" s="10"/>
      <c r="AT1407" s="152"/>
      <c r="AU1407" s="80" t="s">
        <v>1038</v>
      </c>
    </row>
    <row r="1408" spans="1:47" ht="15" customHeight="1">
      <c r="A1408" s="18" t="s">
        <v>60</v>
      </c>
      <c r="B1408" s="18" t="s">
        <v>60</v>
      </c>
      <c r="C1408" s="18" t="s">
        <v>1645</v>
      </c>
      <c r="D1408" s="18" t="s">
        <v>2724</v>
      </c>
      <c r="E1408" s="18"/>
      <c r="F1408" s="17"/>
      <c r="G1408" s="23"/>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7"/>
      <c r="AG1408" s="7"/>
      <c r="AH1408" s="7"/>
      <c r="AI1408" s="7"/>
      <c r="AJ1408" s="7"/>
      <c r="AK1408" s="7"/>
      <c r="AL1408" s="7"/>
      <c r="AM1408" s="7"/>
      <c r="AN1408" s="7"/>
      <c r="AO1408" s="7"/>
      <c r="AP1408" s="7"/>
      <c r="AQ1408" s="7"/>
      <c r="AR1408" s="10"/>
      <c r="AS1408" s="10"/>
      <c r="AT1408" s="152"/>
      <c r="AU1408" s="80" t="s">
        <v>1038</v>
      </c>
    </row>
    <row r="1409" spans="1:47" ht="15" customHeight="1">
      <c r="A1409" s="18" t="s">
        <v>60</v>
      </c>
      <c r="B1409" s="18" t="s">
        <v>60</v>
      </c>
      <c r="C1409" s="18" t="s">
        <v>1645</v>
      </c>
      <c r="D1409" s="18" t="s">
        <v>1871</v>
      </c>
      <c r="E1409" s="18"/>
      <c r="F1409" s="17"/>
      <c r="G1409" s="23"/>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7"/>
      <c r="AG1409" s="7"/>
      <c r="AH1409" s="7"/>
      <c r="AI1409" s="7"/>
      <c r="AJ1409" s="7"/>
      <c r="AK1409" s="7"/>
      <c r="AL1409" s="7"/>
      <c r="AM1409" s="7"/>
      <c r="AN1409" s="7"/>
      <c r="AO1409" s="7"/>
      <c r="AP1409" s="7"/>
      <c r="AQ1409" s="7"/>
      <c r="AR1409" s="10"/>
      <c r="AS1409" s="10"/>
      <c r="AT1409" s="152"/>
      <c r="AU1409" s="80" t="s">
        <v>1038</v>
      </c>
    </row>
    <row r="1410" spans="1:47" ht="15" customHeight="1">
      <c r="A1410" s="18" t="s">
        <v>60</v>
      </c>
      <c r="B1410" s="18" t="s">
        <v>60</v>
      </c>
      <c r="C1410" s="18" t="s">
        <v>1645</v>
      </c>
      <c r="D1410" s="18" t="s">
        <v>1874</v>
      </c>
      <c r="E1410" s="18"/>
      <c r="F1410" s="17"/>
      <c r="G1410" s="23"/>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7"/>
      <c r="AG1410" s="7"/>
      <c r="AH1410" s="7"/>
      <c r="AI1410" s="7"/>
      <c r="AJ1410" s="7"/>
      <c r="AK1410" s="7"/>
      <c r="AL1410" s="7"/>
      <c r="AM1410" s="7"/>
      <c r="AN1410" s="7"/>
      <c r="AO1410" s="7"/>
      <c r="AP1410" s="7"/>
      <c r="AQ1410" s="7"/>
      <c r="AR1410" s="10"/>
      <c r="AS1410" s="10"/>
      <c r="AT1410" s="152"/>
      <c r="AU1410" s="80" t="s">
        <v>1038</v>
      </c>
    </row>
    <row r="1411" spans="1:47" ht="15" customHeight="1">
      <c r="A1411" s="6" t="s">
        <v>60</v>
      </c>
      <c r="B1411" s="6" t="s">
        <v>60</v>
      </c>
      <c r="C1411" s="6" t="s">
        <v>1646</v>
      </c>
      <c r="D1411" s="6" t="s">
        <v>2722</v>
      </c>
      <c r="E1411" s="6"/>
      <c r="F1411" s="9">
        <v>0.45</v>
      </c>
      <c r="G1411" s="23" t="s">
        <v>525</v>
      </c>
      <c r="H1411" s="6" t="s">
        <v>525</v>
      </c>
      <c r="I1411" s="6" t="s">
        <v>538</v>
      </c>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7">
        <v>0</v>
      </c>
      <c r="AG1411" s="7">
        <f t="shared" ref="AG1411:AH1411" si="1525">IF(H1411="US",1,0)</f>
        <v>1</v>
      </c>
      <c r="AH1411" s="7">
        <f t="shared" si="1525"/>
        <v>0</v>
      </c>
      <c r="AI1411" s="7">
        <f>IF(G1411="US",1,0)</f>
        <v>1</v>
      </c>
      <c r="AJ1411" s="7" t="str">
        <f>IF(AF1411=0,"0",IF(AF1411=0.5,"3","6"))</f>
        <v>0</v>
      </c>
      <c r="AK1411" s="7" t="str">
        <f>IF(AI1411=1,"6","0")</f>
        <v>6</v>
      </c>
      <c r="AL1411" s="7" t="str">
        <f>IF(AF1411=0,"1",IF(AF1411=0.5,"3","6"))</f>
        <v>1</v>
      </c>
      <c r="AM1411" s="7" t="str">
        <f>IF(AH1411=1,"7","0")</f>
        <v>0</v>
      </c>
      <c r="AN1411" s="7" t="str">
        <f>IF(AI1411=1,"11","0")</f>
        <v>11</v>
      </c>
      <c r="AO1411" s="7" t="str">
        <f>IF(AG1411=1,"14","0")</f>
        <v>14</v>
      </c>
      <c r="AP1411" s="7">
        <f>(0.5*F1411)*100</f>
        <v>22.5</v>
      </c>
      <c r="AQ1411" s="7">
        <f>SUM(AJ1411+AK1411+AL1411+AM1411+AN1411+AO1411+AP1411)</f>
        <v>54.5</v>
      </c>
      <c r="AR1411" s="10">
        <f>IF(AQ1411&lt;AQ1406,AR1406+1,AR1406)</f>
        <v>1</v>
      </c>
      <c r="AS1411" s="10"/>
      <c r="AT1411" s="152"/>
      <c r="AU1411" t="s">
        <v>1813</v>
      </c>
    </row>
    <row r="1412" spans="1:47" ht="15" customHeight="1">
      <c r="A1412" s="18" t="s">
        <v>60</v>
      </c>
      <c r="B1412" s="18" t="s">
        <v>60</v>
      </c>
      <c r="C1412" s="18" t="s">
        <v>1646</v>
      </c>
      <c r="D1412" s="18" t="s">
        <v>2723</v>
      </c>
      <c r="E1412" s="18"/>
      <c r="F1412" s="17"/>
      <c r="G1412" s="23"/>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7"/>
      <c r="AG1412" s="7"/>
      <c r="AH1412" s="7"/>
      <c r="AI1412" s="7"/>
      <c r="AJ1412" s="7"/>
      <c r="AK1412" s="7"/>
      <c r="AL1412" s="7"/>
      <c r="AM1412" s="7"/>
      <c r="AN1412" s="7"/>
      <c r="AO1412" s="7"/>
      <c r="AP1412" s="7"/>
      <c r="AQ1412" s="7"/>
      <c r="AR1412" s="10"/>
      <c r="AS1412" s="10"/>
      <c r="AT1412" s="152"/>
      <c r="AU1412" s="80" t="s">
        <v>1038</v>
      </c>
    </row>
    <row r="1413" spans="1:47" ht="15" customHeight="1">
      <c r="A1413" s="18" t="s">
        <v>60</v>
      </c>
      <c r="B1413" s="18" t="s">
        <v>60</v>
      </c>
      <c r="C1413" s="18" t="s">
        <v>1646</v>
      </c>
      <c r="D1413" s="18" t="s">
        <v>1874</v>
      </c>
      <c r="E1413" s="18"/>
      <c r="F1413" s="17"/>
      <c r="G1413" s="23"/>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7"/>
      <c r="AG1413" s="7"/>
      <c r="AH1413" s="7"/>
      <c r="AI1413" s="7"/>
      <c r="AJ1413" s="7"/>
      <c r="AK1413" s="7"/>
      <c r="AL1413" s="7"/>
      <c r="AM1413" s="7"/>
      <c r="AN1413" s="7"/>
      <c r="AO1413" s="7"/>
      <c r="AP1413" s="7"/>
      <c r="AQ1413" s="7"/>
      <c r="AR1413" s="10"/>
      <c r="AS1413" s="10"/>
      <c r="AT1413" s="152"/>
      <c r="AU1413" s="80" t="s">
        <v>1038</v>
      </c>
    </row>
    <row r="1414" spans="1:47" ht="15" customHeight="1">
      <c r="A1414" s="18" t="s">
        <v>60</v>
      </c>
      <c r="B1414" s="18" t="s">
        <v>60</v>
      </c>
      <c r="C1414" s="18" t="s">
        <v>1626</v>
      </c>
      <c r="D1414" s="18" t="s">
        <v>2560</v>
      </c>
      <c r="E1414" s="18"/>
      <c r="F1414" s="17">
        <v>0</v>
      </c>
      <c r="G1414" s="23" t="s">
        <v>538</v>
      </c>
      <c r="H1414" s="6" t="s">
        <v>538</v>
      </c>
      <c r="I1414" s="6" t="s">
        <v>538</v>
      </c>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7">
        <v>0</v>
      </c>
      <c r="AG1414" s="7">
        <f t="shared" ref="AG1414:AH1414" si="1526">IF(H1414="US",1,0)</f>
        <v>0</v>
      </c>
      <c r="AH1414" s="7">
        <f t="shared" si="1526"/>
        <v>0</v>
      </c>
      <c r="AI1414" s="7">
        <f>IF(G1414="US",1,0)</f>
        <v>0</v>
      </c>
      <c r="AJ1414" s="7" t="str">
        <f>IF(AF1414=0,"0",IF(AF1414=0.5,"3","6"))</f>
        <v>0</v>
      </c>
      <c r="AK1414" s="7" t="str">
        <f>IF(AI1414=1,"6","0")</f>
        <v>0</v>
      </c>
      <c r="AL1414" s="7" t="str">
        <f>IF(AF1414=0,"1",IF(AF1414=0.5,"3","6"))</f>
        <v>1</v>
      </c>
      <c r="AM1414" s="7" t="str">
        <f>IF(AH1414=1,"7","0")</f>
        <v>0</v>
      </c>
      <c r="AN1414" s="7" t="str">
        <f>IF(AI1414=1,"11","0")</f>
        <v>0</v>
      </c>
      <c r="AO1414" s="7" t="str">
        <f>IF(AG1414=1,"14","0")</f>
        <v>0</v>
      </c>
      <c r="AP1414" s="7">
        <f>(0.5*F1414)*100</f>
        <v>0</v>
      </c>
      <c r="AQ1414" s="7">
        <f>SUM(AJ1414+AK1414+AL1414+AM1414+AN1414+AO1414+AP1414)</f>
        <v>1</v>
      </c>
      <c r="AR1414" s="10">
        <f>IF(AQ1414&lt;AQ1411,AR1411+1,AR1411)</f>
        <v>2</v>
      </c>
      <c r="AS1414" s="10"/>
      <c r="AT1414" s="152"/>
      <c r="AU1414" s="80" t="s">
        <v>1038</v>
      </c>
    </row>
    <row r="1415" spans="1:47" ht="15" customHeight="1">
      <c r="A1415" s="18" t="s">
        <v>60</v>
      </c>
      <c r="B1415" s="18" t="s">
        <v>60</v>
      </c>
      <c r="C1415" s="18" t="s">
        <v>1626</v>
      </c>
      <c r="D1415" s="18" t="s">
        <v>2722</v>
      </c>
      <c r="E1415" s="18"/>
      <c r="F1415" s="17"/>
      <c r="G1415" s="23"/>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7"/>
      <c r="AG1415" s="7"/>
      <c r="AH1415" s="7"/>
      <c r="AI1415" s="7"/>
      <c r="AJ1415" s="7"/>
      <c r="AK1415" s="7"/>
      <c r="AL1415" s="7"/>
      <c r="AM1415" s="7"/>
      <c r="AN1415" s="7"/>
      <c r="AO1415" s="7"/>
      <c r="AP1415" s="7"/>
      <c r="AQ1415" s="7"/>
      <c r="AR1415" s="10"/>
      <c r="AS1415" s="10"/>
      <c r="AT1415" s="152"/>
      <c r="AU1415" s="80" t="s">
        <v>1038</v>
      </c>
    </row>
    <row r="1416" spans="1:47" ht="15" customHeight="1">
      <c r="A1416" s="18" t="s">
        <v>60</v>
      </c>
      <c r="B1416" s="18" t="s">
        <v>60</v>
      </c>
      <c r="C1416" s="18" t="s">
        <v>1626</v>
      </c>
      <c r="D1416" s="18" t="s">
        <v>1874</v>
      </c>
      <c r="E1416" s="18"/>
      <c r="F1416" s="17"/>
      <c r="G1416" s="23"/>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7"/>
      <c r="AG1416" s="7"/>
      <c r="AH1416" s="7"/>
      <c r="AI1416" s="7"/>
      <c r="AJ1416" s="7"/>
      <c r="AK1416" s="7"/>
      <c r="AL1416" s="7"/>
      <c r="AM1416" s="7"/>
      <c r="AN1416" s="7"/>
      <c r="AO1416" s="7"/>
      <c r="AP1416" s="7"/>
      <c r="AQ1416" s="7"/>
      <c r="AR1416" s="10"/>
      <c r="AS1416" s="10"/>
      <c r="AT1416" s="152"/>
      <c r="AU1416" s="80" t="s">
        <v>1038</v>
      </c>
    </row>
    <row r="1417" spans="1:47" ht="15" customHeight="1">
      <c r="A1417" s="6" t="s">
        <v>60</v>
      </c>
      <c r="B1417" s="6" t="s">
        <v>60</v>
      </c>
      <c r="C1417" s="6" t="s">
        <v>852</v>
      </c>
      <c r="D1417" s="6" t="s">
        <v>2725</v>
      </c>
      <c r="E1417" s="6"/>
      <c r="F1417" s="9">
        <v>0.65</v>
      </c>
      <c r="G1417" s="23" t="s">
        <v>525</v>
      </c>
      <c r="H1417" s="6" t="s">
        <v>525</v>
      </c>
      <c r="I1417" s="6" t="s">
        <v>525</v>
      </c>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7">
        <v>0</v>
      </c>
      <c r="AG1417" s="7">
        <f t="shared" ref="AG1417:AH1417" si="1527">IF(H1417="US",1,0)</f>
        <v>1</v>
      </c>
      <c r="AH1417" s="7">
        <f t="shared" si="1527"/>
        <v>1</v>
      </c>
      <c r="AI1417" s="7">
        <f>IF(G1417="US",1,0)</f>
        <v>1</v>
      </c>
      <c r="AJ1417" s="7" t="str">
        <f>IF(AF1417=0,"0",IF(AF1417=0.5,"3","6"))</f>
        <v>0</v>
      </c>
      <c r="AK1417" s="7" t="str">
        <f>IF(AI1417=1,"6","0")</f>
        <v>6</v>
      </c>
      <c r="AL1417" s="7" t="str">
        <f>IF(AF1417=0,"1",IF(AF1417=0.5,"3","6"))</f>
        <v>1</v>
      </c>
      <c r="AM1417" s="7" t="str">
        <f>IF(AH1417=1,"7","0")</f>
        <v>7</v>
      </c>
      <c r="AN1417" s="7" t="str">
        <f>IF(AI1417=1,"11","0")</f>
        <v>11</v>
      </c>
      <c r="AO1417" s="7" t="str">
        <f>IF(AG1417=1,"14","0")</f>
        <v>14</v>
      </c>
      <c r="AP1417" s="7">
        <f>(0.5*F1417)*100</f>
        <v>32.5</v>
      </c>
      <c r="AQ1417" s="7">
        <f>SUM(AJ1417+AK1417+AL1417+AM1417+AN1417+AO1417+AP1417)</f>
        <v>71.5</v>
      </c>
      <c r="AR1417" s="10">
        <f>IF(AQ1417&lt;AQ1414,AR1414+1,AR1414)</f>
        <v>2</v>
      </c>
      <c r="AS1417" s="10"/>
      <c r="AT1417" s="152"/>
      <c r="AU1417" t="s">
        <v>1813</v>
      </c>
    </row>
    <row r="1418" spans="1:47" ht="15" customHeight="1">
      <c r="A1418" s="18" t="s">
        <v>60</v>
      </c>
      <c r="B1418" s="18" t="s">
        <v>60</v>
      </c>
      <c r="C1418" s="18" t="s">
        <v>852</v>
      </c>
      <c r="D1418" s="18" t="s">
        <v>2724</v>
      </c>
      <c r="E1418" s="18"/>
      <c r="F1418" s="17"/>
      <c r="G1418" s="23"/>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7"/>
      <c r="AG1418" s="7"/>
      <c r="AH1418" s="7"/>
      <c r="AI1418" s="7"/>
      <c r="AJ1418" s="7"/>
      <c r="AK1418" s="7"/>
      <c r="AL1418" s="7"/>
      <c r="AM1418" s="7"/>
      <c r="AN1418" s="7"/>
      <c r="AO1418" s="7"/>
      <c r="AP1418" s="7"/>
      <c r="AQ1418" s="7"/>
      <c r="AR1418" s="10"/>
      <c r="AS1418" s="10"/>
      <c r="AT1418" s="152"/>
      <c r="AU1418" s="80" t="s">
        <v>1038</v>
      </c>
    </row>
    <row r="1419" spans="1:47" ht="15" customHeight="1">
      <c r="A1419" s="18" t="s">
        <v>60</v>
      </c>
      <c r="B1419" s="18" t="s">
        <v>60</v>
      </c>
      <c r="C1419" s="18" t="s">
        <v>852</v>
      </c>
      <c r="D1419" s="18" t="s">
        <v>1779</v>
      </c>
      <c r="E1419" s="18"/>
      <c r="F1419" s="17"/>
      <c r="G1419" s="23"/>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7"/>
      <c r="AG1419" s="7"/>
      <c r="AH1419" s="7"/>
      <c r="AI1419" s="7"/>
      <c r="AJ1419" s="7"/>
      <c r="AK1419" s="7"/>
      <c r="AL1419" s="7"/>
      <c r="AM1419" s="7"/>
      <c r="AN1419" s="7"/>
      <c r="AO1419" s="7"/>
      <c r="AP1419" s="7"/>
      <c r="AQ1419" s="7"/>
      <c r="AR1419" s="10"/>
      <c r="AS1419" s="10"/>
      <c r="AT1419" s="152"/>
      <c r="AU1419" s="80" t="s">
        <v>1038</v>
      </c>
    </row>
    <row r="1420" spans="1:47" ht="15" customHeight="1">
      <c r="A1420" s="18" t="s">
        <v>60</v>
      </c>
      <c r="B1420" s="18" t="s">
        <v>60</v>
      </c>
      <c r="C1420" s="18" t="s">
        <v>852</v>
      </c>
      <c r="D1420" s="18" t="s">
        <v>2560</v>
      </c>
      <c r="E1420" s="18"/>
      <c r="F1420" s="17"/>
      <c r="G1420" s="23"/>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7"/>
      <c r="AG1420" s="7"/>
      <c r="AH1420" s="7"/>
      <c r="AI1420" s="7"/>
      <c r="AJ1420" s="7"/>
      <c r="AK1420" s="7"/>
      <c r="AL1420" s="7"/>
      <c r="AM1420" s="7"/>
      <c r="AN1420" s="7"/>
      <c r="AO1420" s="7"/>
      <c r="AP1420" s="7"/>
      <c r="AQ1420" s="7"/>
      <c r="AR1420" s="10"/>
      <c r="AS1420" s="10"/>
      <c r="AT1420" s="152"/>
      <c r="AU1420" s="80" t="s">
        <v>1038</v>
      </c>
    </row>
    <row r="1421" spans="1:47" ht="15" customHeight="1">
      <c r="A1421" s="18" t="s">
        <v>60</v>
      </c>
      <c r="B1421" s="18" t="s">
        <v>60</v>
      </c>
      <c r="C1421" s="18" t="s">
        <v>852</v>
      </c>
      <c r="D1421" s="18" t="s">
        <v>2722</v>
      </c>
      <c r="E1421" s="18"/>
      <c r="F1421" s="17"/>
      <c r="G1421" s="23"/>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7"/>
      <c r="AG1421" s="7"/>
      <c r="AH1421" s="7"/>
      <c r="AI1421" s="7"/>
      <c r="AJ1421" s="7"/>
      <c r="AK1421" s="7"/>
      <c r="AL1421" s="7"/>
      <c r="AM1421" s="7"/>
      <c r="AN1421" s="7"/>
      <c r="AO1421" s="7"/>
      <c r="AP1421" s="7"/>
      <c r="AQ1421" s="7"/>
      <c r="AR1421" s="10"/>
      <c r="AS1421" s="10"/>
      <c r="AT1421" s="152"/>
      <c r="AU1421" s="80" t="s">
        <v>1038</v>
      </c>
    </row>
    <row r="1422" spans="1:47" ht="15" customHeight="1">
      <c r="A1422" s="18" t="s">
        <v>60</v>
      </c>
      <c r="B1422" s="18" t="s">
        <v>60</v>
      </c>
      <c r="C1422" s="18" t="s">
        <v>852</v>
      </c>
      <c r="D1422" s="18" t="s">
        <v>2726</v>
      </c>
      <c r="E1422" s="18"/>
      <c r="F1422" s="17"/>
      <c r="G1422" s="23"/>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7"/>
      <c r="AG1422" s="7"/>
      <c r="AH1422" s="7"/>
      <c r="AI1422" s="7"/>
      <c r="AJ1422" s="7"/>
      <c r="AK1422" s="7"/>
      <c r="AL1422" s="7"/>
      <c r="AM1422" s="7"/>
      <c r="AN1422" s="7"/>
      <c r="AO1422" s="7"/>
      <c r="AP1422" s="7"/>
      <c r="AQ1422" s="7"/>
      <c r="AR1422" s="10"/>
      <c r="AS1422" s="10"/>
      <c r="AT1422" s="152"/>
      <c r="AU1422" s="80" t="s">
        <v>1038</v>
      </c>
    </row>
    <row r="1423" spans="1:47" ht="15" customHeight="1">
      <c r="A1423" s="18" t="s">
        <v>60</v>
      </c>
      <c r="B1423" s="18" t="s">
        <v>60</v>
      </c>
      <c r="C1423" s="18" t="s">
        <v>852</v>
      </c>
      <c r="D1423" s="18" t="s">
        <v>1926</v>
      </c>
      <c r="E1423" s="18"/>
      <c r="F1423" s="17"/>
      <c r="G1423" s="23"/>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7"/>
      <c r="AG1423" s="7"/>
      <c r="AH1423" s="7"/>
      <c r="AI1423" s="7"/>
      <c r="AJ1423" s="7"/>
      <c r="AK1423" s="7"/>
      <c r="AL1423" s="7"/>
      <c r="AM1423" s="7"/>
      <c r="AN1423" s="7"/>
      <c r="AO1423" s="7"/>
      <c r="AP1423" s="7"/>
      <c r="AQ1423" s="7"/>
      <c r="AR1423" s="10"/>
      <c r="AS1423" s="10"/>
      <c r="AT1423" s="152"/>
      <c r="AU1423" s="80" t="s">
        <v>1038</v>
      </c>
    </row>
    <row r="1424" spans="1:47" ht="15" customHeight="1">
      <c r="A1424" s="18" t="s">
        <v>60</v>
      </c>
      <c r="B1424" s="18" t="s">
        <v>60</v>
      </c>
      <c r="C1424" s="18" t="s">
        <v>852</v>
      </c>
      <c r="D1424" s="18" t="s">
        <v>2727</v>
      </c>
      <c r="E1424" s="18"/>
      <c r="F1424" s="17"/>
      <c r="G1424" s="23"/>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7"/>
      <c r="AG1424" s="7"/>
      <c r="AH1424" s="7"/>
      <c r="AI1424" s="7"/>
      <c r="AJ1424" s="7"/>
      <c r="AK1424" s="7"/>
      <c r="AL1424" s="7"/>
      <c r="AM1424" s="7"/>
      <c r="AN1424" s="7"/>
      <c r="AO1424" s="7"/>
      <c r="AP1424" s="7"/>
      <c r="AQ1424" s="7"/>
      <c r="AR1424" s="10"/>
      <c r="AS1424" s="10"/>
      <c r="AT1424" s="152"/>
      <c r="AU1424" s="80" t="s">
        <v>1038</v>
      </c>
    </row>
    <row r="1425" spans="1:47" ht="15" customHeight="1">
      <c r="A1425" s="18" t="s">
        <v>60</v>
      </c>
      <c r="B1425" s="18" t="s">
        <v>60</v>
      </c>
      <c r="C1425" s="18" t="s">
        <v>852</v>
      </c>
      <c r="D1425" s="18" t="s">
        <v>2723</v>
      </c>
      <c r="E1425" s="18"/>
      <c r="F1425" s="17"/>
      <c r="G1425" s="23"/>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7"/>
      <c r="AG1425" s="7"/>
      <c r="AH1425" s="7"/>
      <c r="AI1425" s="7"/>
      <c r="AJ1425" s="7"/>
      <c r="AK1425" s="7"/>
      <c r="AL1425" s="7"/>
      <c r="AM1425" s="7"/>
      <c r="AN1425" s="7"/>
      <c r="AO1425" s="7"/>
      <c r="AP1425" s="7"/>
      <c r="AQ1425" s="7"/>
      <c r="AR1425" s="10"/>
      <c r="AS1425" s="10"/>
      <c r="AT1425" s="152"/>
      <c r="AU1425" s="80" t="s">
        <v>1038</v>
      </c>
    </row>
    <row r="1426" spans="1:47" ht="15" customHeight="1">
      <c r="A1426" s="6" t="s">
        <v>60</v>
      </c>
      <c r="B1426" s="6" t="s">
        <v>60</v>
      </c>
      <c r="C1426" s="6" t="s">
        <v>2728</v>
      </c>
      <c r="D1426" s="6"/>
      <c r="E1426" s="6"/>
      <c r="F1426" s="9"/>
      <c r="G1426" s="23"/>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7"/>
      <c r="AG1426" s="7"/>
      <c r="AH1426" s="7"/>
      <c r="AI1426" s="7"/>
      <c r="AJ1426" s="7"/>
      <c r="AK1426" s="7"/>
      <c r="AL1426" s="8"/>
      <c r="AM1426" s="8"/>
      <c r="AN1426" s="7"/>
      <c r="AO1426" s="7"/>
      <c r="AP1426" s="7"/>
      <c r="AQ1426" s="7"/>
      <c r="AR1426" s="7"/>
      <c r="AS1426" s="7"/>
      <c r="AT1426" s="152"/>
      <c r="AU1426" t="s">
        <v>1812</v>
      </c>
    </row>
    <row r="1427" spans="1:47" ht="15" customHeight="1">
      <c r="A1427" s="6" t="s">
        <v>60</v>
      </c>
      <c r="B1427" s="6" t="s">
        <v>60</v>
      </c>
      <c r="C1427" s="6" t="s">
        <v>157</v>
      </c>
      <c r="D1427" s="6" t="s">
        <v>1926</v>
      </c>
      <c r="E1427" s="6"/>
      <c r="F1427" s="9">
        <v>0.45</v>
      </c>
      <c r="G1427" s="23" t="s">
        <v>525</v>
      </c>
      <c r="H1427" s="6" t="s">
        <v>525</v>
      </c>
      <c r="I1427" s="6" t="s">
        <v>538</v>
      </c>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7">
        <v>0</v>
      </c>
      <c r="AG1427" s="7">
        <f t="shared" ref="AG1427:AH1427" si="1528">IF(H1427="US",1,0)</f>
        <v>1</v>
      </c>
      <c r="AH1427" s="7">
        <f t="shared" si="1528"/>
        <v>0</v>
      </c>
      <c r="AI1427" s="7">
        <f>IF(G1427="US",1,0)</f>
        <v>1</v>
      </c>
      <c r="AJ1427" s="7" t="str">
        <f>IF(AF1427=0,"0",IF(AF1427=0.5,"3","6"))</f>
        <v>0</v>
      </c>
      <c r="AK1427" s="7" t="str">
        <f>IF(AI1427=1,"6","0")</f>
        <v>6</v>
      </c>
      <c r="AL1427" s="7" t="str">
        <f>IF(AF1427=0,"1",IF(AF1427=0.5,"3","6"))</f>
        <v>1</v>
      </c>
      <c r="AM1427" s="7" t="str">
        <f>IF(AH1427=1,"7","0")</f>
        <v>0</v>
      </c>
      <c r="AN1427" s="7" t="str">
        <f>IF(AI1427=1,"11","0")</f>
        <v>11</v>
      </c>
      <c r="AO1427" s="7" t="str">
        <f>IF(AG1427=1,"14","0")</f>
        <v>14</v>
      </c>
      <c r="AP1427" s="7">
        <f>(0.5*F1427)*100</f>
        <v>22.5</v>
      </c>
      <c r="AQ1427" s="7">
        <f>SUM(AJ1427+AK1427+AL1427+AM1427+AN1427+AO1427+AP1427)</f>
        <v>54.5</v>
      </c>
      <c r="AR1427" s="10">
        <f>IF(AQ1427&lt;AQ1426,AR1426+1,AR1426)</f>
        <v>0</v>
      </c>
      <c r="AS1427" s="10"/>
      <c r="AT1427" s="152"/>
      <c r="AU1427" t="s">
        <v>1813</v>
      </c>
    </row>
    <row r="1428" spans="1:47" ht="15" customHeight="1">
      <c r="A1428" s="18" t="s">
        <v>60</v>
      </c>
      <c r="B1428" s="18" t="s">
        <v>60</v>
      </c>
      <c r="C1428" s="18" t="s">
        <v>157</v>
      </c>
      <c r="D1428" s="18" t="s">
        <v>2560</v>
      </c>
      <c r="E1428" s="18"/>
      <c r="F1428" s="17"/>
      <c r="G1428" s="23"/>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7"/>
      <c r="AG1428" s="7"/>
      <c r="AH1428" s="7"/>
      <c r="AI1428" s="7"/>
      <c r="AJ1428" s="7"/>
      <c r="AK1428" s="7"/>
      <c r="AL1428" s="7"/>
      <c r="AM1428" s="7"/>
      <c r="AN1428" s="7"/>
      <c r="AO1428" s="7"/>
      <c r="AP1428" s="7"/>
      <c r="AQ1428" s="7"/>
      <c r="AR1428" s="10"/>
      <c r="AS1428" s="10"/>
      <c r="AT1428" s="152"/>
      <c r="AU1428" s="80" t="s">
        <v>1038</v>
      </c>
    </row>
    <row r="1429" spans="1:47" ht="15" customHeight="1">
      <c r="A1429" s="18" t="s">
        <v>60</v>
      </c>
      <c r="B1429" s="18" t="s">
        <v>60</v>
      </c>
      <c r="C1429" s="18" t="s">
        <v>157</v>
      </c>
      <c r="D1429" s="18" t="s">
        <v>2722</v>
      </c>
      <c r="E1429" s="18"/>
      <c r="F1429" s="17"/>
      <c r="G1429" s="23"/>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7"/>
      <c r="AG1429" s="7"/>
      <c r="AH1429" s="7"/>
      <c r="AI1429" s="7"/>
      <c r="AJ1429" s="7"/>
      <c r="AK1429" s="7"/>
      <c r="AL1429" s="7"/>
      <c r="AM1429" s="7"/>
      <c r="AN1429" s="7"/>
      <c r="AO1429" s="7"/>
      <c r="AP1429" s="7"/>
      <c r="AQ1429" s="7"/>
      <c r="AR1429" s="10"/>
      <c r="AS1429" s="10"/>
      <c r="AT1429" s="152"/>
      <c r="AU1429" s="80" t="s">
        <v>1038</v>
      </c>
    </row>
    <row r="1430" spans="1:47" ht="15" customHeight="1">
      <c r="A1430" s="6" t="s">
        <v>60</v>
      </c>
      <c r="B1430" s="6" t="s">
        <v>60</v>
      </c>
      <c r="C1430" s="6" t="s">
        <v>853</v>
      </c>
      <c r="D1430" s="6" t="s">
        <v>1779</v>
      </c>
      <c r="E1430" s="6"/>
      <c r="F1430" s="9">
        <v>0.65</v>
      </c>
      <c r="G1430" s="23" t="s">
        <v>525</v>
      </c>
      <c r="H1430" s="6" t="s">
        <v>525</v>
      </c>
      <c r="I1430" s="6" t="s">
        <v>538</v>
      </c>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7">
        <v>0</v>
      </c>
      <c r="AG1430" s="7">
        <f t="shared" ref="AG1430:AH1430" si="1529">IF(H1430="US",1,0)</f>
        <v>1</v>
      </c>
      <c r="AH1430" s="7">
        <f t="shared" si="1529"/>
        <v>0</v>
      </c>
      <c r="AI1430" s="7">
        <f>IF(G1430="US",1,0)</f>
        <v>1</v>
      </c>
      <c r="AJ1430" s="7" t="str">
        <f>IF(AF1430=0,"0",IF(AF1430=0.5,"3","6"))</f>
        <v>0</v>
      </c>
      <c r="AK1430" s="7" t="str">
        <f>IF(AI1430=1,"6","0")</f>
        <v>6</v>
      </c>
      <c r="AL1430" s="7" t="str">
        <f>IF(AF1430=0,"1",IF(AF1430=0.5,"3","6"))</f>
        <v>1</v>
      </c>
      <c r="AM1430" s="7" t="str">
        <f>IF(AH1430=1,"7","0")</f>
        <v>0</v>
      </c>
      <c r="AN1430" s="7" t="str">
        <f>IF(AI1430=1,"11","0")</f>
        <v>11</v>
      </c>
      <c r="AO1430" s="7" t="str">
        <f>IF(AG1430=1,"14","0")</f>
        <v>14</v>
      </c>
      <c r="AP1430" s="7">
        <f>(0.5*F1430)*100</f>
        <v>32.5</v>
      </c>
      <c r="AQ1430" s="7">
        <f>SUM(AJ1430+AK1430+AL1430+AM1430+AN1430+AO1430+AP1430)</f>
        <v>64.5</v>
      </c>
      <c r="AR1430" s="10">
        <f>IF(AQ1430&lt;AQ1427,AR1427+1,AR1427)</f>
        <v>0</v>
      </c>
      <c r="AS1430" s="10"/>
      <c r="AT1430" s="152"/>
      <c r="AU1430" t="s">
        <v>1813</v>
      </c>
    </row>
    <row r="1431" spans="1:47" ht="15" customHeight="1">
      <c r="A1431" s="18" t="s">
        <v>60</v>
      </c>
      <c r="B1431" s="18" t="s">
        <v>60</v>
      </c>
      <c r="C1431" s="18" t="s">
        <v>853</v>
      </c>
      <c r="D1431" s="18" t="s">
        <v>2560</v>
      </c>
      <c r="E1431" s="18"/>
      <c r="F1431" s="17"/>
      <c r="G1431" s="23"/>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7"/>
      <c r="AG1431" s="7"/>
      <c r="AH1431" s="7"/>
      <c r="AI1431" s="7"/>
      <c r="AJ1431" s="7"/>
      <c r="AK1431" s="7"/>
      <c r="AL1431" s="7"/>
      <c r="AM1431" s="7"/>
      <c r="AN1431" s="7"/>
      <c r="AO1431" s="7"/>
      <c r="AP1431" s="7"/>
      <c r="AQ1431" s="7"/>
      <c r="AR1431" s="10"/>
      <c r="AS1431" s="10"/>
      <c r="AT1431" s="152"/>
      <c r="AU1431" s="80" t="s">
        <v>1038</v>
      </c>
    </row>
    <row r="1432" spans="1:47" ht="15" customHeight="1">
      <c r="A1432" s="18" t="s">
        <v>60</v>
      </c>
      <c r="B1432" s="18" t="s">
        <v>60</v>
      </c>
      <c r="C1432" s="18" t="s">
        <v>853</v>
      </c>
      <c r="D1432" s="18" t="s">
        <v>2729</v>
      </c>
      <c r="E1432" s="18"/>
      <c r="F1432" s="17"/>
      <c r="G1432" s="23"/>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7"/>
      <c r="AG1432" s="7"/>
      <c r="AH1432" s="7"/>
      <c r="AI1432" s="7"/>
      <c r="AJ1432" s="7"/>
      <c r="AK1432" s="7"/>
      <c r="AL1432" s="7"/>
      <c r="AM1432" s="7"/>
      <c r="AN1432" s="7"/>
      <c r="AO1432" s="7"/>
      <c r="AP1432" s="7"/>
      <c r="AQ1432" s="7"/>
      <c r="AR1432" s="10"/>
      <c r="AS1432" s="10"/>
      <c r="AT1432" s="152"/>
      <c r="AU1432" s="80" t="s">
        <v>1038</v>
      </c>
    </row>
    <row r="1433" spans="1:47" ht="15" customHeight="1">
      <c r="A1433" s="18" t="s">
        <v>60</v>
      </c>
      <c r="B1433" s="18" t="s">
        <v>60</v>
      </c>
      <c r="C1433" s="18" t="s">
        <v>853</v>
      </c>
      <c r="D1433" s="18" t="s">
        <v>2730</v>
      </c>
      <c r="E1433" s="18"/>
      <c r="F1433" s="17"/>
      <c r="G1433" s="23"/>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7"/>
      <c r="AG1433" s="7"/>
      <c r="AH1433" s="7"/>
      <c r="AI1433" s="7"/>
      <c r="AJ1433" s="7"/>
      <c r="AK1433" s="7"/>
      <c r="AL1433" s="7"/>
      <c r="AM1433" s="7"/>
      <c r="AN1433" s="7"/>
      <c r="AO1433" s="7"/>
      <c r="AP1433" s="7"/>
      <c r="AQ1433" s="7"/>
      <c r="AR1433" s="10"/>
      <c r="AS1433" s="10"/>
      <c r="AT1433" s="152"/>
      <c r="AU1433" s="80" t="s">
        <v>1038</v>
      </c>
    </row>
    <row r="1434" spans="1:47" ht="15" customHeight="1">
      <c r="A1434" s="18" t="s">
        <v>60</v>
      </c>
      <c r="B1434" s="18" t="s">
        <v>60</v>
      </c>
      <c r="C1434" s="18" t="s">
        <v>853</v>
      </c>
      <c r="D1434" s="18" t="s">
        <v>2727</v>
      </c>
      <c r="E1434" s="18"/>
      <c r="F1434" s="17"/>
      <c r="G1434" s="23"/>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7"/>
      <c r="AG1434" s="7"/>
      <c r="AH1434" s="7"/>
      <c r="AI1434" s="7"/>
      <c r="AJ1434" s="7"/>
      <c r="AK1434" s="7"/>
      <c r="AL1434" s="7"/>
      <c r="AM1434" s="7"/>
      <c r="AN1434" s="7"/>
      <c r="AO1434" s="7"/>
      <c r="AP1434" s="7"/>
      <c r="AQ1434" s="7"/>
      <c r="AR1434" s="10"/>
      <c r="AS1434" s="10"/>
      <c r="AT1434" s="152"/>
      <c r="AU1434" s="80" t="s">
        <v>1038</v>
      </c>
    </row>
    <row r="1435" spans="1:47" ht="15" customHeight="1">
      <c r="A1435" s="18" t="s">
        <v>60</v>
      </c>
      <c r="B1435" s="18" t="s">
        <v>60</v>
      </c>
      <c r="C1435" s="18" t="s">
        <v>853</v>
      </c>
      <c r="D1435" s="18" t="s">
        <v>2731</v>
      </c>
      <c r="E1435" s="18"/>
      <c r="F1435" s="17"/>
      <c r="G1435" s="23"/>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7"/>
      <c r="AG1435" s="7"/>
      <c r="AH1435" s="7"/>
      <c r="AI1435" s="7"/>
      <c r="AJ1435" s="7"/>
      <c r="AK1435" s="7"/>
      <c r="AL1435" s="7"/>
      <c r="AM1435" s="7"/>
      <c r="AN1435" s="7"/>
      <c r="AO1435" s="7"/>
      <c r="AP1435" s="7"/>
      <c r="AQ1435" s="7"/>
      <c r="AR1435" s="10"/>
      <c r="AS1435" s="10"/>
      <c r="AT1435" s="152"/>
      <c r="AU1435" s="80" t="s">
        <v>1038</v>
      </c>
    </row>
    <row r="1436" spans="1:47" ht="15" customHeight="1">
      <c r="A1436" s="18" t="s">
        <v>60</v>
      </c>
      <c r="B1436" s="18" t="s">
        <v>60</v>
      </c>
      <c r="C1436" s="18" t="s">
        <v>853</v>
      </c>
      <c r="D1436" s="18" t="s">
        <v>2722</v>
      </c>
      <c r="E1436" s="18"/>
      <c r="F1436" s="17"/>
      <c r="G1436" s="23"/>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7"/>
      <c r="AG1436" s="7"/>
      <c r="AH1436" s="7"/>
      <c r="AI1436" s="7"/>
      <c r="AJ1436" s="7"/>
      <c r="AK1436" s="7"/>
      <c r="AL1436" s="7"/>
      <c r="AM1436" s="7"/>
      <c r="AN1436" s="7"/>
      <c r="AO1436" s="7"/>
      <c r="AP1436" s="7"/>
      <c r="AQ1436" s="7"/>
      <c r="AR1436" s="10"/>
      <c r="AS1436" s="10"/>
      <c r="AT1436" s="152"/>
      <c r="AU1436" s="80" t="s">
        <v>1038</v>
      </c>
    </row>
    <row r="1437" spans="1:47" ht="15" customHeight="1">
      <c r="A1437" s="18" t="s">
        <v>60</v>
      </c>
      <c r="B1437" s="18" t="s">
        <v>60</v>
      </c>
      <c r="C1437" s="18" t="s">
        <v>853</v>
      </c>
      <c r="D1437" s="18" t="s">
        <v>2723</v>
      </c>
      <c r="E1437" s="18"/>
      <c r="F1437" s="17"/>
      <c r="G1437" s="23"/>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7"/>
      <c r="AG1437" s="7"/>
      <c r="AH1437" s="7"/>
      <c r="AI1437" s="7"/>
      <c r="AJ1437" s="7"/>
      <c r="AK1437" s="7"/>
      <c r="AL1437" s="7"/>
      <c r="AM1437" s="7"/>
      <c r="AN1437" s="7"/>
      <c r="AO1437" s="7"/>
      <c r="AP1437" s="7"/>
      <c r="AQ1437" s="7"/>
      <c r="AR1437" s="10"/>
      <c r="AS1437" s="10"/>
      <c r="AT1437" s="152"/>
      <c r="AU1437" s="80" t="s">
        <v>1038</v>
      </c>
    </row>
    <row r="1438" spans="1:47" ht="15" customHeight="1">
      <c r="A1438" s="6" t="s">
        <v>60</v>
      </c>
      <c r="B1438" s="6" t="s">
        <v>60</v>
      </c>
      <c r="C1438" s="6" t="s">
        <v>2732</v>
      </c>
      <c r="D1438" s="6"/>
      <c r="E1438" s="6"/>
      <c r="F1438" s="9">
        <v>0.3</v>
      </c>
      <c r="G1438" s="23" t="s">
        <v>538</v>
      </c>
      <c r="H1438" s="6" t="s">
        <v>538</v>
      </c>
      <c r="I1438" s="6" t="s">
        <v>538</v>
      </c>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7">
        <v>0</v>
      </c>
      <c r="AG1438" s="7">
        <f t="shared" ref="AG1438:AH1438" si="1530">IF(H1438="US",1,0)</f>
        <v>0</v>
      </c>
      <c r="AH1438" s="7">
        <f t="shared" si="1530"/>
        <v>0</v>
      </c>
      <c r="AI1438" s="7">
        <f>IF(G1438="US",1,0)</f>
        <v>0</v>
      </c>
      <c r="AJ1438" s="7" t="str">
        <f>IF(AF1438=0,"0",IF(AF1438=0.5,"3","6"))</f>
        <v>0</v>
      </c>
      <c r="AK1438" s="7" t="str">
        <f>IF(AI1438=1,"6","0")</f>
        <v>0</v>
      </c>
      <c r="AL1438" s="7" t="str">
        <f>IF(AF1438=0,"1",IF(AF1438=0.5,"3","6"))</f>
        <v>1</v>
      </c>
      <c r="AM1438" s="7" t="str">
        <f>IF(AH1438=1,"7","0")</f>
        <v>0</v>
      </c>
      <c r="AN1438" s="7" t="str">
        <f>IF(AI1438=1,"11","0")</f>
        <v>0</v>
      </c>
      <c r="AO1438" s="7" t="str">
        <f>IF(AG1438=1,"14","0")</f>
        <v>0</v>
      </c>
      <c r="AP1438" s="7">
        <f>(0.5*F1438)*100</f>
        <v>15</v>
      </c>
      <c r="AQ1438" s="7">
        <f>SUM(AJ1438+AK1438+AL1438+AM1438+AN1438+AO1438+AP1438)</f>
        <v>16</v>
      </c>
      <c r="AR1438" s="10">
        <f>IF(AQ1438&lt;AQ1430,AR1430+1,AR1430)</f>
        <v>1</v>
      </c>
      <c r="AS1438" s="10"/>
      <c r="AT1438" s="152"/>
      <c r="AU1438" t="s">
        <v>1813</v>
      </c>
    </row>
    <row r="1439" spans="1:47" ht="15" customHeight="1">
      <c r="A1439" s="18" t="s">
        <v>60</v>
      </c>
      <c r="B1439" s="18" t="s">
        <v>60</v>
      </c>
      <c r="C1439" s="18" t="s">
        <v>361</v>
      </c>
      <c r="D1439" s="18" t="s">
        <v>1926</v>
      </c>
      <c r="E1439" s="18"/>
      <c r="F1439" s="17"/>
      <c r="G1439" s="23"/>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7"/>
      <c r="AG1439" s="7"/>
      <c r="AH1439" s="7"/>
      <c r="AI1439" s="7"/>
      <c r="AJ1439" s="7"/>
      <c r="AK1439" s="7"/>
      <c r="AL1439" s="8"/>
      <c r="AM1439" s="8"/>
      <c r="AN1439" s="7"/>
      <c r="AO1439" s="7"/>
      <c r="AP1439" s="7"/>
      <c r="AQ1439" s="7"/>
      <c r="AR1439" s="7"/>
      <c r="AS1439" s="7"/>
      <c r="AT1439" s="152"/>
      <c r="AU1439" s="80" t="s">
        <v>1038</v>
      </c>
    </row>
    <row r="1440" spans="1:47" ht="15" customHeight="1">
      <c r="A1440" s="18" t="s">
        <v>60</v>
      </c>
      <c r="B1440" s="18" t="s">
        <v>60</v>
      </c>
      <c r="C1440" s="18" t="s">
        <v>361</v>
      </c>
      <c r="D1440" s="18" t="s">
        <v>2723</v>
      </c>
      <c r="E1440" s="18"/>
      <c r="F1440" s="17"/>
      <c r="G1440" s="23"/>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7"/>
      <c r="AG1440" s="7"/>
      <c r="AH1440" s="7"/>
      <c r="AI1440" s="7"/>
      <c r="AJ1440" s="7"/>
      <c r="AK1440" s="7"/>
      <c r="AL1440" s="7"/>
      <c r="AM1440" s="7"/>
      <c r="AN1440" s="7"/>
      <c r="AO1440" s="7"/>
      <c r="AP1440" s="7"/>
      <c r="AQ1440" s="7"/>
      <c r="AR1440" s="10"/>
      <c r="AS1440" s="10"/>
      <c r="AT1440" s="152"/>
      <c r="AU1440" s="80" t="s">
        <v>1038</v>
      </c>
    </row>
    <row r="1441" spans="1:47" ht="15" customHeight="1">
      <c r="A1441" s="6" t="s">
        <v>60</v>
      </c>
      <c r="B1441" s="6" t="s">
        <v>60</v>
      </c>
      <c r="C1441" s="6" t="s">
        <v>2733</v>
      </c>
      <c r="D1441" s="6" t="s">
        <v>2727</v>
      </c>
      <c r="E1441" s="6"/>
      <c r="F1441" s="9">
        <v>0</v>
      </c>
      <c r="G1441" s="23" t="s">
        <v>538</v>
      </c>
      <c r="H1441" s="6" t="s">
        <v>538</v>
      </c>
      <c r="I1441" s="6" t="s">
        <v>538</v>
      </c>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7">
        <v>0</v>
      </c>
      <c r="AG1441" s="7">
        <f t="shared" ref="AG1441:AH1441" si="1531">IF(H1441="US",1,0)</f>
        <v>0</v>
      </c>
      <c r="AH1441" s="7">
        <f t="shared" si="1531"/>
        <v>0</v>
      </c>
      <c r="AI1441" s="7">
        <f t="shared" ref="AI1441:AI1442" si="1532">IF(G1441="US",1,0)</f>
        <v>0</v>
      </c>
      <c r="AJ1441" s="7" t="str">
        <f t="shared" ref="AJ1441:AJ1442" si="1533">IF(AF1441=0,"0",IF(AF1441=0.5,"3","6"))</f>
        <v>0</v>
      </c>
      <c r="AK1441" s="7" t="str">
        <f t="shared" ref="AK1441:AK1442" si="1534">IF(AI1441=1,"6","0")</f>
        <v>0</v>
      </c>
      <c r="AL1441" s="7" t="str">
        <f t="shared" ref="AL1441:AL1442" si="1535">IF(AF1441=0,"1",IF(AF1441=0.5,"3","6"))</f>
        <v>1</v>
      </c>
      <c r="AM1441" s="7" t="str">
        <f t="shared" ref="AM1441:AM1442" si="1536">IF(AH1441=1,"7","0")</f>
        <v>0</v>
      </c>
      <c r="AN1441" s="7" t="str">
        <f t="shared" ref="AN1441:AN1442" si="1537">IF(AI1441=1,"11","0")</f>
        <v>0</v>
      </c>
      <c r="AO1441" s="7" t="str">
        <f t="shared" ref="AO1441:AO1442" si="1538">IF(AG1441=1,"14","0")</f>
        <v>0</v>
      </c>
      <c r="AP1441" s="7">
        <f t="shared" ref="AP1441:AP1442" si="1539">(0.5*F1441)*100</f>
        <v>0</v>
      </c>
      <c r="AQ1441" s="7">
        <f t="shared" ref="AQ1441:AQ1442" si="1540">SUM(AJ1441+AK1441+AL1441+AM1441+AN1441+AO1441+AP1441)</f>
        <v>1</v>
      </c>
      <c r="AR1441" s="10">
        <f>IF(AQ1441&lt;AQ1440,AR1440+1,AR1440)</f>
        <v>0</v>
      </c>
      <c r="AS1441" s="10"/>
      <c r="AT1441" s="152"/>
      <c r="AU1441" t="s">
        <v>1813</v>
      </c>
    </row>
    <row r="1442" spans="1:47" ht="15" customHeight="1">
      <c r="A1442" s="6" t="s">
        <v>60</v>
      </c>
      <c r="B1442" s="6" t="s">
        <v>60</v>
      </c>
      <c r="C1442" s="6" t="s">
        <v>2734</v>
      </c>
      <c r="D1442" s="6"/>
      <c r="E1442" s="6"/>
      <c r="F1442" s="9">
        <v>0.3</v>
      </c>
      <c r="G1442" s="23" t="s">
        <v>538</v>
      </c>
      <c r="H1442" s="6" t="s">
        <v>538</v>
      </c>
      <c r="I1442" s="6" t="s">
        <v>538</v>
      </c>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7">
        <v>0</v>
      </c>
      <c r="AG1442" s="7">
        <f t="shared" ref="AG1442:AH1442" si="1541">IF(H1442="US",1,0)</f>
        <v>0</v>
      </c>
      <c r="AH1442" s="7">
        <f t="shared" si="1541"/>
        <v>0</v>
      </c>
      <c r="AI1442" s="7">
        <f t="shared" si="1532"/>
        <v>0</v>
      </c>
      <c r="AJ1442" s="7" t="str">
        <f t="shared" si="1533"/>
        <v>0</v>
      </c>
      <c r="AK1442" s="7" t="str">
        <f t="shared" si="1534"/>
        <v>0</v>
      </c>
      <c r="AL1442" s="7" t="str">
        <f t="shared" si="1535"/>
        <v>1</v>
      </c>
      <c r="AM1442" s="7" t="str">
        <f t="shared" si="1536"/>
        <v>0</v>
      </c>
      <c r="AN1442" s="7" t="str">
        <f t="shared" si="1537"/>
        <v>0</v>
      </c>
      <c r="AO1442" s="7" t="str">
        <f t="shared" si="1538"/>
        <v>0</v>
      </c>
      <c r="AP1442" s="7">
        <f t="shared" si="1539"/>
        <v>15</v>
      </c>
      <c r="AQ1442" s="7">
        <f t="shared" si="1540"/>
        <v>16</v>
      </c>
      <c r="AR1442" s="10" t="e">
        <f>IF(AQ1442&lt;#REF!,#REF!+1,#REF!)</f>
        <v>#REF!</v>
      </c>
      <c r="AS1442" s="10"/>
      <c r="AT1442" s="152"/>
      <c r="AU1442" t="s">
        <v>1813</v>
      </c>
    </row>
    <row r="1443" spans="1:47" ht="15" customHeight="1">
      <c r="A1443" s="18" t="s">
        <v>60</v>
      </c>
      <c r="B1443" s="18" t="s">
        <v>60</v>
      </c>
      <c r="C1443" s="18" t="s">
        <v>2735</v>
      </c>
      <c r="D1443" s="18" t="s">
        <v>1818</v>
      </c>
      <c r="E1443" s="18"/>
      <c r="F1443" s="17"/>
      <c r="G1443" s="23"/>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7"/>
      <c r="AG1443" s="7"/>
      <c r="AH1443" s="7"/>
      <c r="AI1443" s="7"/>
      <c r="AJ1443" s="7"/>
      <c r="AK1443" s="7"/>
      <c r="AL1443" s="8"/>
      <c r="AM1443" s="8"/>
      <c r="AN1443" s="7"/>
      <c r="AO1443" s="7"/>
      <c r="AP1443" s="7"/>
      <c r="AQ1443" s="7"/>
      <c r="AR1443" s="7"/>
      <c r="AS1443" s="7"/>
      <c r="AT1443" s="152"/>
      <c r="AU1443" s="80" t="s">
        <v>1038</v>
      </c>
    </row>
    <row r="1444" spans="1:47" ht="15" customHeight="1">
      <c r="A1444" s="18" t="s">
        <v>60</v>
      </c>
      <c r="B1444" s="18" t="s">
        <v>60</v>
      </c>
      <c r="C1444" s="18" t="s">
        <v>2735</v>
      </c>
      <c r="D1444" s="18" t="s">
        <v>2736</v>
      </c>
      <c r="E1444" s="18"/>
      <c r="F1444" s="17"/>
      <c r="G1444" s="23"/>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7"/>
      <c r="AG1444" s="7"/>
      <c r="AH1444" s="7"/>
      <c r="AI1444" s="7"/>
      <c r="AJ1444" s="7"/>
      <c r="AK1444" s="7"/>
      <c r="AL1444" s="8"/>
      <c r="AM1444" s="8"/>
      <c r="AN1444" s="7"/>
      <c r="AO1444" s="7"/>
      <c r="AP1444" s="7"/>
      <c r="AQ1444" s="7"/>
      <c r="AR1444" s="7"/>
      <c r="AS1444" s="7"/>
      <c r="AT1444" s="152"/>
      <c r="AU1444" s="80" t="s">
        <v>1038</v>
      </c>
    </row>
    <row r="1445" spans="1:47" ht="15" customHeight="1">
      <c r="A1445" s="18" t="s">
        <v>60</v>
      </c>
      <c r="B1445" s="18" t="s">
        <v>60</v>
      </c>
      <c r="C1445" s="18" t="s">
        <v>2735</v>
      </c>
      <c r="D1445" s="18" t="s">
        <v>2737</v>
      </c>
      <c r="E1445" s="18"/>
      <c r="F1445" s="17"/>
      <c r="G1445" s="23"/>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7"/>
      <c r="AG1445" s="7"/>
      <c r="AH1445" s="7"/>
      <c r="AI1445" s="7"/>
      <c r="AJ1445" s="7"/>
      <c r="AK1445" s="7"/>
      <c r="AL1445" s="8"/>
      <c r="AM1445" s="8"/>
      <c r="AN1445" s="7"/>
      <c r="AO1445" s="7"/>
      <c r="AP1445" s="7"/>
      <c r="AQ1445" s="7"/>
      <c r="AR1445" s="7"/>
      <c r="AS1445" s="7"/>
      <c r="AT1445" s="152"/>
      <c r="AU1445" s="80" t="s">
        <v>1038</v>
      </c>
    </row>
    <row r="1446" spans="1:47" ht="15" customHeight="1">
      <c r="A1446" s="6" t="s">
        <v>60</v>
      </c>
      <c r="B1446" s="6" t="s">
        <v>60</v>
      </c>
      <c r="C1446" s="6" t="s">
        <v>106</v>
      </c>
      <c r="D1446" s="6" t="s">
        <v>1779</v>
      </c>
      <c r="E1446" s="6"/>
      <c r="F1446" s="9">
        <v>0.65</v>
      </c>
      <c r="G1446" s="23" t="s">
        <v>525</v>
      </c>
      <c r="H1446" s="6" t="s">
        <v>525</v>
      </c>
      <c r="I1446" s="6" t="s">
        <v>525</v>
      </c>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7">
        <v>0</v>
      </c>
      <c r="AG1446" s="7">
        <f t="shared" ref="AG1446:AH1446" si="1542">IF(H1446="US",1,0)</f>
        <v>1</v>
      </c>
      <c r="AH1446" s="7">
        <f t="shared" si="1542"/>
        <v>1</v>
      </c>
      <c r="AI1446" s="7">
        <f>IF(G1446="US",1,0)</f>
        <v>1</v>
      </c>
      <c r="AJ1446" s="7" t="str">
        <f>IF(AF1446=0,"0",IF(AF1446=0.5,"3","6"))</f>
        <v>0</v>
      </c>
      <c r="AK1446" s="7" t="str">
        <f>IF(AI1446=1,"6","0")</f>
        <v>6</v>
      </c>
      <c r="AL1446" s="7" t="str">
        <f>IF(AF1446=0,"1",IF(AF1446=0.5,"3","6"))</f>
        <v>1</v>
      </c>
      <c r="AM1446" s="7" t="str">
        <f>IF(AH1446=1,"7","0")</f>
        <v>7</v>
      </c>
      <c r="AN1446" s="7" t="str">
        <f>IF(AI1446=1,"11","0")</f>
        <v>11</v>
      </c>
      <c r="AO1446" s="7" t="str">
        <f>IF(AG1446=1,"14","0")</f>
        <v>14</v>
      </c>
      <c r="AP1446" s="7">
        <f>(0.5*F1446)*100</f>
        <v>32.5</v>
      </c>
      <c r="AQ1446" s="7">
        <f>SUM(AJ1446+AK1446+AL1446+AM1446+AN1446+AO1446+AP1446)</f>
        <v>71.5</v>
      </c>
      <c r="AR1446" s="10">
        <f>IF(AQ1446&lt;AQ1443,AR1443+1,AR1443)</f>
        <v>0</v>
      </c>
      <c r="AS1446" s="10"/>
      <c r="AT1446" s="152"/>
      <c r="AU1446" t="s">
        <v>1813</v>
      </c>
    </row>
    <row r="1447" spans="1:47" ht="15" customHeight="1">
      <c r="A1447" s="18" t="s">
        <v>60</v>
      </c>
      <c r="B1447" s="18" t="s">
        <v>60</v>
      </c>
      <c r="C1447" s="18" t="s">
        <v>106</v>
      </c>
      <c r="D1447" s="18" t="s">
        <v>2560</v>
      </c>
      <c r="E1447" s="18"/>
      <c r="F1447" s="17"/>
      <c r="G1447" s="23"/>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7"/>
      <c r="AG1447" s="7"/>
      <c r="AH1447" s="7"/>
      <c r="AI1447" s="7"/>
      <c r="AJ1447" s="7"/>
      <c r="AK1447" s="7"/>
      <c r="AL1447" s="7"/>
      <c r="AM1447" s="7"/>
      <c r="AN1447" s="7"/>
      <c r="AO1447" s="7"/>
      <c r="AP1447" s="7"/>
      <c r="AQ1447" s="7"/>
      <c r="AR1447" s="10"/>
      <c r="AS1447" s="10"/>
      <c r="AT1447" s="152"/>
      <c r="AU1447" s="80" t="s">
        <v>1038</v>
      </c>
    </row>
    <row r="1448" spans="1:47" ht="15" customHeight="1">
      <c r="A1448" s="18" t="s">
        <v>60</v>
      </c>
      <c r="B1448" s="18" t="s">
        <v>60</v>
      </c>
      <c r="C1448" s="18" t="s">
        <v>106</v>
      </c>
      <c r="D1448" s="18" t="s">
        <v>2722</v>
      </c>
      <c r="E1448" s="18"/>
      <c r="F1448" s="17"/>
      <c r="G1448" s="23"/>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7"/>
      <c r="AG1448" s="7"/>
      <c r="AH1448" s="7"/>
      <c r="AI1448" s="7"/>
      <c r="AJ1448" s="7"/>
      <c r="AK1448" s="7"/>
      <c r="AL1448" s="7"/>
      <c r="AM1448" s="7"/>
      <c r="AN1448" s="7"/>
      <c r="AO1448" s="7"/>
      <c r="AP1448" s="7"/>
      <c r="AQ1448" s="7"/>
      <c r="AR1448" s="10"/>
      <c r="AS1448" s="10"/>
      <c r="AT1448" s="152"/>
      <c r="AU1448" s="80" t="s">
        <v>1038</v>
      </c>
    </row>
    <row r="1449" spans="1:47" ht="15" customHeight="1">
      <c r="A1449" s="18" t="s">
        <v>60</v>
      </c>
      <c r="B1449" s="18" t="s">
        <v>60</v>
      </c>
      <c r="C1449" s="18" t="s">
        <v>106</v>
      </c>
      <c r="D1449" s="18" t="s">
        <v>1874</v>
      </c>
      <c r="E1449" s="18"/>
      <c r="F1449" s="17"/>
      <c r="G1449" s="23"/>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7"/>
      <c r="AG1449" s="7"/>
      <c r="AH1449" s="7"/>
      <c r="AI1449" s="7"/>
      <c r="AJ1449" s="7"/>
      <c r="AK1449" s="7"/>
      <c r="AL1449" s="7"/>
      <c r="AM1449" s="7"/>
      <c r="AN1449" s="7"/>
      <c r="AO1449" s="7"/>
      <c r="AP1449" s="7"/>
      <c r="AQ1449" s="7"/>
      <c r="AR1449" s="10"/>
      <c r="AS1449" s="10"/>
      <c r="AT1449" s="152"/>
      <c r="AU1449" s="80" t="s">
        <v>1038</v>
      </c>
    </row>
    <row r="1450" spans="1:47" ht="15" customHeight="1">
      <c r="A1450" s="18" t="s">
        <v>60</v>
      </c>
      <c r="B1450" s="18" t="s">
        <v>60</v>
      </c>
      <c r="C1450" s="18" t="s">
        <v>106</v>
      </c>
      <c r="D1450" s="18" t="s">
        <v>2046</v>
      </c>
      <c r="E1450" s="18"/>
      <c r="F1450" s="17"/>
      <c r="G1450" s="23"/>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7"/>
      <c r="AG1450" s="7"/>
      <c r="AH1450" s="7"/>
      <c r="AI1450" s="7"/>
      <c r="AJ1450" s="7"/>
      <c r="AK1450" s="7"/>
      <c r="AL1450" s="7"/>
      <c r="AM1450" s="7"/>
      <c r="AN1450" s="7"/>
      <c r="AO1450" s="7"/>
      <c r="AP1450" s="7"/>
      <c r="AQ1450" s="7"/>
      <c r="AR1450" s="10"/>
      <c r="AS1450" s="10"/>
      <c r="AT1450" s="152"/>
      <c r="AU1450" s="80" t="s">
        <v>1038</v>
      </c>
    </row>
    <row r="1451" spans="1:47" ht="15" customHeight="1">
      <c r="A1451" s="6" t="s">
        <v>60</v>
      </c>
      <c r="B1451" s="6" t="s">
        <v>60</v>
      </c>
      <c r="C1451" s="6" t="s">
        <v>136</v>
      </c>
      <c r="D1451" s="6" t="s">
        <v>2560</v>
      </c>
      <c r="E1451" s="6"/>
      <c r="F1451" s="9">
        <v>0.4</v>
      </c>
      <c r="G1451" s="23" t="s">
        <v>525</v>
      </c>
      <c r="H1451" s="6" t="s">
        <v>538</v>
      </c>
      <c r="I1451" s="6" t="s">
        <v>538</v>
      </c>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7">
        <v>0</v>
      </c>
      <c r="AG1451" s="7">
        <f t="shared" ref="AG1451:AH1451" si="1543">IF(H1451="US",1,0)</f>
        <v>0</v>
      </c>
      <c r="AH1451" s="7">
        <f t="shared" si="1543"/>
        <v>0</v>
      </c>
      <c r="AI1451" s="7">
        <f>IF(G1451="US",1,0)</f>
        <v>1</v>
      </c>
      <c r="AJ1451" s="7" t="str">
        <f>IF(AF1451=0,"0",IF(AF1451=0.5,"3","6"))</f>
        <v>0</v>
      </c>
      <c r="AK1451" s="7" t="str">
        <f>IF(AI1451=1,"6","0")</f>
        <v>6</v>
      </c>
      <c r="AL1451" s="7" t="str">
        <f>IF(AF1451=0,"1",IF(AF1451=0.5,"3","6"))</f>
        <v>1</v>
      </c>
      <c r="AM1451" s="7" t="str">
        <f>IF(AH1451=1,"7","0")</f>
        <v>0</v>
      </c>
      <c r="AN1451" s="7" t="str">
        <f>IF(AI1451=1,"11","0")</f>
        <v>11</v>
      </c>
      <c r="AO1451" s="7" t="str">
        <f>IF(AG1451=1,"14","0")</f>
        <v>0</v>
      </c>
      <c r="AP1451" s="7">
        <f>(0.5*F1451)*100</f>
        <v>20</v>
      </c>
      <c r="AQ1451" s="7">
        <f>SUM(AJ1451+AK1451+AL1451+AM1451+AN1451+AO1451+AP1451)</f>
        <v>38</v>
      </c>
      <c r="AR1451" s="10">
        <f>IF(AQ1451&lt;AQ1446,AR1446+1,AR1446)</f>
        <v>1</v>
      </c>
      <c r="AS1451" s="10"/>
      <c r="AT1451" s="152"/>
      <c r="AU1451" t="s">
        <v>1813</v>
      </c>
    </row>
    <row r="1452" spans="1:47" ht="15" customHeight="1">
      <c r="A1452" s="18" t="s">
        <v>60</v>
      </c>
      <c r="B1452" s="18" t="s">
        <v>60</v>
      </c>
      <c r="C1452" s="18" t="s">
        <v>136</v>
      </c>
      <c r="D1452" s="18" t="s">
        <v>2722</v>
      </c>
      <c r="E1452" s="18"/>
      <c r="F1452" s="17"/>
      <c r="G1452" s="23"/>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7"/>
      <c r="AG1452" s="7"/>
      <c r="AH1452" s="7"/>
      <c r="AI1452" s="7"/>
      <c r="AJ1452" s="7"/>
      <c r="AK1452" s="7"/>
      <c r="AL1452" s="7"/>
      <c r="AM1452" s="7"/>
      <c r="AN1452" s="7"/>
      <c r="AO1452" s="7"/>
      <c r="AP1452" s="7"/>
      <c r="AQ1452" s="7"/>
      <c r="AR1452" s="10"/>
      <c r="AS1452" s="10"/>
      <c r="AT1452" s="152"/>
      <c r="AU1452" s="80" t="s">
        <v>1038</v>
      </c>
    </row>
    <row r="1453" spans="1:47" ht="15" customHeight="1">
      <c r="A1453" s="18" t="s">
        <v>60</v>
      </c>
      <c r="B1453" s="18" t="s">
        <v>60</v>
      </c>
      <c r="C1453" s="18" t="s">
        <v>136</v>
      </c>
      <c r="D1453" s="18" t="s">
        <v>1874</v>
      </c>
      <c r="E1453" s="18"/>
      <c r="F1453" s="17"/>
      <c r="G1453" s="23"/>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7"/>
      <c r="AG1453" s="7"/>
      <c r="AH1453" s="7"/>
      <c r="AI1453" s="7"/>
      <c r="AJ1453" s="7"/>
      <c r="AK1453" s="7"/>
      <c r="AL1453" s="7"/>
      <c r="AM1453" s="7"/>
      <c r="AN1453" s="7"/>
      <c r="AO1453" s="7"/>
      <c r="AP1453" s="7"/>
      <c r="AQ1453" s="7"/>
      <c r="AR1453" s="10"/>
      <c r="AS1453" s="10"/>
      <c r="AT1453" s="152"/>
      <c r="AU1453" s="80" t="s">
        <v>1038</v>
      </c>
    </row>
    <row r="1454" spans="1:47" ht="15" customHeight="1">
      <c r="A1454" s="18" t="s">
        <v>60</v>
      </c>
      <c r="B1454" s="18" t="s">
        <v>60</v>
      </c>
      <c r="C1454" s="18" t="s">
        <v>136</v>
      </c>
      <c r="D1454" s="18" t="s">
        <v>2046</v>
      </c>
      <c r="E1454" s="18"/>
      <c r="F1454" s="17"/>
      <c r="G1454" s="23"/>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7"/>
      <c r="AG1454" s="7"/>
      <c r="AH1454" s="7"/>
      <c r="AI1454" s="7"/>
      <c r="AJ1454" s="7"/>
      <c r="AK1454" s="7"/>
      <c r="AL1454" s="7"/>
      <c r="AM1454" s="7"/>
      <c r="AN1454" s="7"/>
      <c r="AO1454" s="7"/>
      <c r="AP1454" s="7"/>
      <c r="AQ1454" s="7"/>
      <c r="AR1454" s="10"/>
      <c r="AS1454" s="10"/>
      <c r="AT1454" s="152"/>
      <c r="AU1454" s="80" t="s">
        <v>1038</v>
      </c>
    </row>
    <row r="1455" spans="1:47" ht="15" customHeight="1">
      <c r="A1455" s="18" t="s">
        <v>60</v>
      </c>
      <c r="B1455" s="18" t="s">
        <v>60</v>
      </c>
      <c r="C1455" s="18" t="s">
        <v>360</v>
      </c>
      <c r="D1455" s="18"/>
      <c r="E1455" s="18"/>
      <c r="F1455" s="17"/>
      <c r="G1455" s="23"/>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7"/>
      <c r="AG1455" s="7"/>
      <c r="AH1455" s="7"/>
      <c r="AI1455" s="7"/>
      <c r="AJ1455" s="7"/>
      <c r="AK1455" s="7"/>
      <c r="AL1455" s="8"/>
      <c r="AM1455" s="8"/>
      <c r="AN1455" s="7"/>
      <c r="AO1455" s="7"/>
      <c r="AP1455" s="7"/>
      <c r="AQ1455" s="7"/>
      <c r="AR1455" s="7"/>
      <c r="AS1455" s="7"/>
      <c r="AT1455" s="152"/>
      <c r="AU1455" s="80" t="s">
        <v>1038</v>
      </c>
    </row>
    <row r="1456" spans="1:47" ht="15" customHeight="1">
      <c r="A1456" s="18" t="s">
        <v>60</v>
      </c>
      <c r="B1456" s="18" t="s">
        <v>60</v>
      </c>
      <c r="C1456" s="18" t="s">
        <v>360</v>
      </c>
      <c r="D1456" s="18" t="s">
        <v>2738</v>
      </c>
      <c r="E1456" s="18"/>
      <c r="F1456" s="17"/>
      <c r="G1456" s="23"/>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7"/>
      <c r="AG1456" s="7"/>
      <c r="AH1456" s="7"/>
      <c r="AI1456" s="7"/>
      <c r="AJ1456" s="7"/>
      <c r="AK1456" s="7"/>
      <c r="AL1456" s="8"/>
      <c r="AM1456" s="8"/>
      <c r="AN1456" s="7"/>
      <c r="AO1456" s="7"/>
      <c r="AP1456" s="7"/>
      <c r="AQ1456" s="7"/>
      <c r="AR1456" s="7"/>
      <c r="AS1456" s="7"/>
      <c r="AT1456" s="152"/>
      <c r="AU1456" s="80" t="s">
        <v>1038</v>
      </c>
    </row>
    <row r="1457" spans="1:47" ht="15" customHeight="1">
      <c r="A1457" s="6" t="s">
        <v>60</v>
      </c>
      <c r="B1457" s="6" t="s">
        <v>60</v>
      </c>
      <c r="C1457" s="6" t="s">
        <v>2739</v>
      </c>
      <c r="D1457" s="6"/>
      <c r="E1457" s="6"/>
      <c r="F1457" s="9">
        <v>0</v>
      </c>
      <c r="G1457" s="23" t="s">
        <v>538</v>
      </c>
      <c r="H1457" s="6" t="s">
        <v>538</v>
      </c>
      <c r="I1457" s="6" t="s">
        <v>538</v>
      </c>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7">
        <v>0</v>
      </c>
      <c r="AG1457" s="7">
        <f t="shared" ref="AG1457:AH1457" si="1544">IF(H1457="US",1,0)</f>
        <v>0</v>
      </c>
      <c r="AH1457" s="7">
        <f t="shared" si="1544"/>
        <v>0</v>
      </c>
      <c r="AI1457" s="7">
        <f t="shared" ref="AI1457:AI1458" si="1545">IF(G1457="US",1,0)</f>
        <v>0</v>
      </c>
      <c r="AJ1457" s="7" t="str">
        <f t="shared" ref="AJ1457:AJ1458" si="1546">IF(AF1457=0,"0",IF(AF1457=0.5,"3","6"))</f>
        <v>0</v>
      </c>
      <c r="AK1457" s="7" t="str">
        <f t="shared" ref="AK1457:AK1458" si="1547">IF(AI1457=1,"6","0")</f>
        <v>0</v>
      </c>
      <c r="AL1457" s="7" t="str">
        <f t="shared" ref="AL1457:AL1458" si="1548">IF(AF1457=0,"1",IF(AF1457=0.5,"3","6"))</f>
        <v>1</v>
      </c>
      <c r="AM1457" s="7" t="str">
        <f t="shared" ref="AM1457:AM1458" si="1549">IF(AH1457=1,"7","0")</f>
        <v>0</v>
      </c>
      <c r="AN1457" s="7" t="str">
        <f t="shared" ref="AN1457:AN1458" si="1550">IF(AI1457=1,"11","0")</f>
        <v>0</v>
      </c>
      <c r="AO1457" s="7" t="str">
        <f t="shared" ref="AO1457:AO1458" si="1551">IF(AG1457=1,"14","0")</f>
        <v>0</v>
      </c>
      <c r="AP1457" s="7">
        <f t="shared" ref="AP1457:AP1458" si="1552">(0.5*F1457)*100</f>
        <v>0</v>
      </c>
      <c r="AQ1457" s="7">
        <f t="shared" ref="AQ1457:AQ1458" si="1553">SUM(AJ1457+AK1457+AL1457+AM1457+AN1457+AO1457+AP1457)</f>
        <v>1</v>
      </c>
      <c r="AR1457" s="10">
        <f>IF(AQ1457&lt;AQ1455,AR1455+1,AR1455)</f>
        <v>0</v>
      </c>
      <c r="AS1457" s="10"/>
      <c r="AT1457" s="152"/>
      <c r="AU1457" t="s">
        <v>1812</v>
      </c>
    </row>
    <row r="1458" spans="1:47" ht="15" customHeight="1">
      <c r="A1458" s="28" t="s">
        <v>60</v>
      </c>
      <c r="B1458" s="28" t="s">
        <v>60</v>
      </c>
      <c r="C1458" s="28" t="s">
        <v>379</v>
      </c>
      <c r="D1458" s="28"/>
      <c r="E1458" s="28"/>
      <c r="F1458" s="81">
        <v>0</v>
      </c>
      <c r="G1458" s="23" t="s">
        <v>538</v>
      </c>
      <c r="H1458" s="6" t="s">
        <v>538</v>
      </c>
      <c r="I1458" s="6" t="s">
        <v>538</v>
      </c>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7">
        <v>0</v>
      </c>
      <c r="AG1458" s="7">
        <f t="shared" ref="AG1458:AH1458" si="1554">IF(H1458="US",1,0)</f>
        <v>0</v>
      </c>
      <c r="AH1458" s="7">
        <f t="shared" si="1554"/>
        <v>0</v>
      </c>
      <c r="AI1458" s="7">
        <f t="shared" si="1545"/>
        <v>0</v>
      </c>
      <c r="AJ1458" s="7" t="str">
        <f t="shared" si="1546"/>
        <v>0</v>
      </c>
      <c r="AK1458" s="7" t="str">
        <f t="shared" si="1547"/>
        <v>0</v>
      </c>
      <c r="AL1458" s="7" t="str">
        <f t="shared" si="1548"/>
        <v>1</v>
      </c>
      <c r="AM1458" s="7" t="str">
        <f t="shared" si="1549"/>
        <v>0</v>
      </c>
      <c r="AN1458" s="7" t="str">
        <f t="shared" si="1550"/>
        <v>0</v>
      </c>
      <c r="AO1458" s="7" t="str">
        <f t="shared" si="1551"/>
        <v>0</v>
      </c>
      <c r="AP1458" s="7">
        <f t="shared" si="1552"/>
        <v>0</v>
      </c>
      <c r="AQ1458" s="7">
        <f t="shared" si="1553"/>
        <v>1</v>
      </c>
      <c r="AR1458" s="10">
        <f>IF(AQ1458&lt;AQ1457,AR1457+1,AR1457)</f>
        <v>0</v>
      </c>
      <c r="AS1458" s="10"/>
      <c r="AT1458" s="152"/>
      <c r="AU1458" s="82" t="s">
        <v>1757</v>
      </c>
    </row>
    <row r="1459" spans="1:47" ht="15" customHeight="1">
      <c r="A1459" s="18" t="s">
        <v>60</v>
      </c>
      <c r="B1459" s="18" t="s">
        <v>60</v>
      </c>
      <c r="C1459" s="18" t="s">
        <v>873</v>
      </c>
      <c r="D1459" s="18" t="s">
        <v>2740</v>
      </c>
      <c r="E1459" s="18"/>
      <c r="F1459" s="17"/>
      <c r="G1459" s="23"/>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7"/>
      <c r="AG1459" s="7"/>
      <c r="AH1459" s="7"/>
      <c r="AI1459" s="7"/>
      <c r="AJ1459" s="7"/>
      <c r="AK1459" s="7"/>
      <c r="AL1459" s="8"/>
      <c r="AM1459" s="8"/>
      <c r="AN1459" s="7"/>
      <c r="AO1459" s="7"/>
      <c r="AP1459" s="7"/>
      <c r="AQ1459" s="7"/>
      <c r="AR1459" s="7"/>
      <c r="AS1459" s="7"/>
      <c r="AT1459" s="152"/>
      <c r="AU1459" s="80" t="s">
        <v>1038</v>
      </c>
    </row>
    <row r="1460" spans="1:47" ht="15" customHeight="1">
      <c r="A1460" s="18" t="s">
        <v>60</v>
      </c>
      <c r="B1460" s="18" t="s">
        <v>60</v>
      </c>
      <c r="C1460" s="18" t="s">
        <v>873</v>
      </c>
      <c r="D1460" s="18" t="s">
        <v>2560</v>
      </c>
      <c r="E1460" s="18"/>
      <c r="F1460" s="17"/>
      <c r="G1460" s="23"/>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7"/>
      <c r="AG1460" s="7"/>
      <c r="AH1460" s="7"/>
      <c r="AI1460" s="7"/>
      <c r="AJ1460" s="7"/>
      <c r="AK1460" s="7"/>
      <c r="AL1460" s="8"/>
      <c r="AM1460" s="8"/>
      <c r="AN1460" s="7"/>
      <c r="AO1460" s="7"/>
      <c r="AP1460" s="7"/>
      <c r="AQ1460" s="7"/>
      <c r="AR1460" s="7"/>
      <c r="AS1460" s="7"/>
      <c r="AT1460" s="152"/>
      <c r="AU1460" s="80" t="s">
        <v>1038</v>
      </c>
    </row>
    <row r="1461" spans="1:47" ht="15" customHeight="1">
      <c r="A1461" s="18" t="s">
        <v>60</v>
      </c>
      <c r="B1461" s="18" t="s">
        <v>60</v>
      </c>
      <c r="C1461" s="18" t="s">
        <v>873</v>
      </c>
      <c r="D1461" s="18" t="s">
        <v>2722</v>
      </c>
      <c r="E1461" s="18"/>
      <c r="F1461" s="17"/>
      <c r="G1461" s="23"/>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7"/>
      <c r="AG1461" s="7"/>
      <c r="AH1461" s="7"/>
      <c r="AI1461" s="7"/>
      <c r="AJ1461" s="7"/>
      <c r="AK1461" s="7"/>
      <c r="AL1461" s="8"/>
      <c r="AM1461" s="8"/>
      <c r="AN1461" s="7"/>
      <c r="AO1461" s="7"/>
      <c r="AP1461" s="7"/>
      <c r="AQ1461" s="7"/>
      <c r="AR1461" s="7"/>
      <c r="AS1461" s="7"/>
      <c r="AT1461" s="152"/>
      <c r="AU1461" s="80" t="s">
        <v>1038</v>
      </c>
    </row>
    <row r="1462" spans="1:47" ht="15" customHeight="1">
      <c r="A1462" s="18" t="s">
        <v>60</v>
      </c>
      <c r="B1462" s="18" t="s">
        <v>60</v>
      </c>
      <c r="C1462" s="18" t="s">
        <v>873</v>
      </c>
      <c r="D1462" s="18" t="s">
        <v>1874</v>
      </c>
      <c r="E1462" s="18"/>
      <c r="F1462" s="17"/>
      <c r="G1462" s="23"/>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7"/>
      <c r="AG1462" s="7"/>
      <c r="AH1462" s="7"/>
      <c r="AI1462" s="7"/>
      <c r="AJ1462" s="7"/>
      <c r="AK1462" s="7"/>
      <c r="AL1462" s="8"/>
      <c r="AM1462" s="8"/>
      <c r="AN1462" s="7"/>
      <c r="AO1462" s="7"/>
      <c r="AP1462" s="7"/>
      <c r="AQ1462" s="7"/>
      <c r="AR1462" s="7"/>
      <c r="AS1462" s="7"/>
      <c r="AT1462" s="152"/>
      <c r="AU1462" s="80" t="s">
        <v>1038</v>
      </c>
    </row>
    <row r="1463" spans="1:47" ht="15" customHeight="1">
      <c r="A1463" s="18" t="s">
        <v>60</v>
      </c>
      <c r="B1463" s="18" t="s">
        <v>60</v>
      </c>
      <c r="C1463" s="18" t="s">
        <v>873</v>
      </c>
      <c r="D1463" s="18" t="s">
        <v>2741</v>
      </c>
      <c r="E1463" s="18"/>
      <c r="F1463" s="17"/>
      <c r="G1463" s="23"/>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7"/>
      <c r="AG1463" s="7"/>
      <c r="AH1463" s="7"/>
      <c r="AI1463" s="7"/>
      <c r="AJ1463" s="7"/>
      <c r="AK1463" s="7"/>
      <c r="AL1463" s="8"/>
      <c r="AM1463" s="8"/>
      <c r="AN1463" s="7"/>
      <c r="AO1463" s="7"/>
      <c r="AP1463" s="7"/>
      <c r="AQ1463" s="7"/>
      <c r="AR1463" s="7"/>
      <c r="AS1463" s="7"/>
      <c r="AT1463" s="152"/>
      <c r="AU1463" s="80" t="s">
        <v>1038</v>
      </c>
    </row>
    <row r="1464" spans="1:47" ht="15" customHeight="1">
      <c r="A1464" s="18" t="s">
        <v>60</v>
      </c>
      <c r="B1464" s="18" t="s">
        <v>60</v>
      </c>
      <c r="C1464" s="18" t="s">
        <v>873</v>
      </c>
      <c r="D1464" s="18" t="s">
        <v>2742</v>
      </c>
      <c r="E1464" s="18"/>
      <c r="F1464" s="17"/>
      <c r="G1464" s="23"/>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7"/>
      <c r="AG1464" s="7"/>
      <c r="AH1464" s="7"/>
      <c r="AI1464" s="7"/>
      <c r="AJ1464" s="7"/>
      <c r="AK1464" s="7"/>
      <c r="AL1464" s="8"/>
      <c r="AM1464" s="8"/>
      <c r="AN1464" s="7"/>
      <c r="AO1464" s="7"/>
      <c r="AP1464" s="7"/>
      <c r="AQ1464" s="7"/>
      <c r="AR1464" s="7"/>
      <c r="AS1464" s="7"/>
      <c r="AT1464" s="152"/>
      <c r="AU1464" s="80" t="s">
        <v>1038</v>
      </c>
    </row>
    <row r="1465" spans="1:47" ht="15" customHeight="1">
      <c r="A1465" s="28" t="s">
        <v>60</v>
      </c>
      <c r="B1465" s="28" t="s">
        <v>60</v>
      </c>
      <c r="C1465" s="28" t="s">
        <v>1651</v>
      </c>
      <c r="D1465" s="28"/>
      <c r="E1465" s="28"/>
      <c r="F1465" s="81">
        <v>0</v>
      </c>
      <c r="G1465" s="23" t="s">
        <v>538</v>
      </c>
      <c r="H1465" s="6" t="s">
        <v>538</v>
      </c>
      <c r="I1465" s="6" t="s">
        <v>538</v>
      </c>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7">
        <v>0</v>
      </c>
      <c r="AG1465" s="7">
        <f t="shared" ref="AG1465:AH1465" si="1555">IF(H1465="US",1,0)</f>
        <v>0</v>
      </c>
      <c r="AH1465" s="7">
        <f t="shared" si="1555"/>
        <v>0</v>
      </c>
      <c r="AI1465" s="7">
        <f>IF(G1465="US",1,0)</f>
        <v>0</v>
      </c>
      <c r="AJ1465" s="7" t="str">
        <f>IF(AF1465=0,"0",IF(AF1465=0.5,"3","6"))</f>
        <v>0</v>
      </c>
      <c r="AK1465" s="7" t="str">
        <f>IF(AI1465=1,"6","0")</f>
        <v>0</v>
      </c>
      <c r="AL1465" s="7" t="str">
        <f>IF(AF1465=0,"1",IF(AF1465=0.5,"3","6"))</f>
        <v>1</v>
      </c>
      <c r="AM1465" s="7" t="str">
        <f>IF(AH1465=1,"7","0")</f>
        <v>0</v>
      </c>
      <c r="AN1465" s="7" t="str">
        <f>IF(AI1465=1,"11","0")</f>
        <v>0</v>
      </c>
      <c r="AO1465" s="7" t="str">
        <f>IF(AG1465=1,"14","0")</f>
        <v>0</v>
      </c>
      <c r="AP1465" s="7">
        <f>(0.5*F1465)*100</f>
        <v>0</v>
      </c>
      <c r="AQ1465" s="7">
        <f>SUM(AJ1465+AK1465+AL1465+AM1465+AN1465+AO1465+AP1465)</f>
        <v>1</v>
      </c>
      <c r="AR1465" s="10">
        <f>IF(AQ1465&lt;AQ1459,AR1459+1,AR1459)</f>
        <v>0</v>
      </c>
      <c r="AS1465" s="10"/>
      <c r="AT1465" s="152"/>
      <c r="AU1465" s="82" t="s">
        <v>1757</v>
      </c>
    </row>
    <row r="1466" spans="1:47" ht="15" customHeight="1">
      <c r="A1466" s="18" t="s">
        <v>60</v>
      </c>
      <c r="B1466" s="18" t="s">
        <v>60</v>
      </c>
      <c r="C1466" s="18" t="s">
        <v>2743</v>
      </c>
      <c r="D1466" s="18"/>
      <c r="E1466" s="18"/>
      <c r="F1466" s="17"/>
      <c r="G1466" s="23"/>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7"/>
      <c r="AG1466" s="7"/>
      <c r="AH1466" s="7"/>
      <c r="AI1466" s="7"/>
      <c r="AJ1466" s="7"/>
      <c r="AK1466" s="7"/>
      <c r="AL1466" s="8"/>
      <c r="AM1466" s="8"/>
      <c r="AN1466" s="7"/>
      <c r="AO1466" s="7"/>
      <c r="AP1466" s="7"/>
      <c r="AQ1466" s="7"/>
      <c r="AR1466" s="7"/>
      <c r="AS1466" s="7"/>
      <c r="AT1466" s="152"/>
      <c r="AU1466" s="80" t="s">
        <v>1038</v>
      </c>
    </row>
    <row r="1467" spans="1:47" ht="15" customHeight="1">
      <c r="A1467" s="18" t="s">
        <v>60</v>
      </c>
      <c r="B1467" s="18" t="s">
        <v>60</v>
      </c>
      <c r="C1467" s="18" t="s">
        <v>874</v>
      </c>
      <c r="D1467" s="18" t="s">
        <v>2560</v>
      </c>
      <c r="E1467" s="18"/>
      <c r="F1467" s="17"/>
      <c r="G1467" s="23"/>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7"/>
      <c r="AG1467" s="7"/>
      <c r="AH1467" s="7"/>
      <c r="AI1467" s="7"/>
      <c r="AJ1467" s="7"/>
      <c r="AK1467" s="7"/>
      <c r="AL1467" s="8"/>
      <c r="AM1467" s="8"/>
      <c r="AN1467" s="7"/>
      <c r="AO1467" s="7"/>
      <c r="AP1467" s="7"/>
      <c r="AQ1467" s="7"/>
      <c r="AR1467" s="7"/>
      <c r="AS1467" s="7"/>
      <c r="AT1467" s="152"/>
      <c r="AU1467" s="80" t="s">
        <v>1038</v>
      </c>
    </row>
    <row r="1468" spans="1:47" ht="15" customHeight="1">
      <c r="A1468" s="18" t="s">
        <v>60</v>
      </c>
      <c r="B1468" s="18" t="s">
        <v>60</v>
      </c>
      <c r="C1468" s="18" t="s">
        <v>874</v>
      </c>
      <c r="D1468" s="18" t="s">
        <v>2722</v>
      </c>
      <c r="E1468" s="18"/>
      <c r="F1468" s="17"/>
      <c r="G1468" s="23"/>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7"/>
      <c r="AG1468" s="7"/>
      <c r="AH1468" s="7"/>
      <c r="AI1468" s="7"/>
      <c r="AJ1468" s="7"/>
      <c r="AK1468" s="7"/>
      <c r="AL1468" s="8"/>
      <c r="AM1468" s="8"/>
      <c r="AN1468" s="7"/>
      <c r="AO1468" s="7"/>
      <c r="AP1468" s="7"/>
      <c r="AQ1468" s="7"/>
      <c r="AR1468" s="7"/>
      <c r="AS1468" s="7"/>
      <c r="AT1468" s="152"/>
      <c r="AU1468" s="80" t="s">
        <v>1038</v>
      </c>
    </row>
    <row r="1469" spans="1:47" ht="15" customHeight="1">
      <c r="A1469" s="18" t="s">
        <v>60</v>
      </c>
      <c r="B1469" s="18" t="s">
        <v>60</v>
      </c>
      <c r="C1469" s="18" t="s">
        <v>874</v>
      </c>
      <c r="D1469" s="18" t="s">
        <v>1874</v>
      </c>
      <c r="E1469" s="18"/>
      <c r="F1469" s="17"/>
      <c r="G1469" s="23"/>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7"/>
      <c r="AG1469" s="7"/>
      <c r="AH1469" s="7"/>
      <c r="AI1469" s="7"/>
      <c r="AJ1469" s="7"/>
      <c r="AK1469" s="7"/>
      <c r="AL1469" s="8"/>
      <c r="AM1469" s="8"/>
      <c r="AN1469" s="7"/>
      <c r="AO1469" s="7"/>
      <c r="AP1469" s="7"/>
      <c r="AQ1469" s="7"/>
      <c r="AR1469" s="7"/>
      <c r="AS1469" s="7"/>
      <c r="AT1469" s="152"/>
      <c r="AU1469" s="80" t="s">
        <v>1038</v>
      </c>
    </row>
    <row r="1470" spans="1:47" ht="15" customHeight="1">
      <c r="A1470" s="18" t="s">
        <v>60</v>
      </c>
      <c r="B1470" s="18" t="s">
        <v>60</v>
      </c>
      <c r="C1470" s="18" t="s">
        <v>2744</v>
      </c>
      <c r="D1470" s="18"/>
      <c r="E1470" s="18"/>
      <c r="F1470" s="17"/>
      <c r="G1470" s="23"/>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7"/>
      <c r="AG1470" s="7"/>
      <c r="AH1470" s="7"/>
      <c r="AI1470" s="7"/>
      <c r="AJ1470" s="7"/>
      <c r="AK1470" s="7"/>
      <c r="AL1470" s="8"/>
      <c r="AM1470" s="8"/>
      <c r="AN1470" s="7"/>
      <c r="AO1470" s="7"/>
      <c r="AP1470" s="7"/>
      <c r="AQ1470" s="7"/>
      <c r="AR1470" s="7"/>
      <c r="AS1470" s="7"/>
      <c r="AT1470" s="152"/>
      <c r="AU1470" s="80" t="s">
        <v>1038</v>
      </c>
    </row>
    <row r="1471" spans="1:47" ht="15" customHeight="1">
      <c r="A1471" s="6" t="s">
        <v>60</v>
      </c>
      <c r="B1471" s="6" t="s">
        <v>60</v>
      </c>
      <c r="C1471" s="6" t="s">
        <v>2745</v>
      </c>
      <c r="D1471" s="6"/>
      <c r="E1471" s="6"/>
      <c r="F1471" s="9">
        <v>0</v>
      </c>
      <c r="G1471" s="23" t="s">
        <v>538</v>
      </c>
      <c r="H1471" s="6" t="s">
        <v>538</v>
      </c>
      <c r="I1471" s="6" t="s">
        <v>538</v>
      </c>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7">
        <v>0</v>
      </c>
      <c r="AG1471" s="7">
        <f t="shared" ref="AG1471:AH1471" si="1556">IF(H1471="US",1,0)</f>
        <v>0</v>
      </c>
      <c r="AH1471" s="7">
        <f t="shared" si="1556"/>
        <v>0</v>
      </c>
      <c r="AI1471" s="7">
        <f>IF(G1471="US",1,0)</f>
        <v>0</v>
      </c>
      <c r="AJ1471" s="7" t="str">
        <f>IF(AF1471=0,"0",IF(AF1471=0.5,"3","6"))</f>
        <v>0</v>
      </c>
      <c r="AK1471" s="7" t="str">
        <f>IF(AI1471=1,"6","0")</f>
        <v>0</v>
      </c>
      <c r="AL1471" s="7" t="str">
        <f>IF(AF1471=0,"1",IF(AF1471=0.5,"3","6"))</f>
        <v>1</v>
      </c>
      <c r="AM1471" s="7" t="str">
        <f>IF(AH1471=1,"7","0")</f>
        <v>0</v>
      </c>
      <c r="AN1471" s="7" t="str">
        <f>IF(AI1471=1,"11","0")</f>
        <v>0</v>
      </c>
      <c r="AO1471" s="7" t="str">
        <f>IF(AG1471=1,"14","0")</f>
        <v>0</v>
      </c>
      <c r="AP1471" s="7">
        <f>(0.5*F1471)*100</f>
        <v>0</v>
      </c>
      <c r="AQ1471" s="7">
        <f>SUM(AJ1471+AK1471+AL1471+AM1471+AN1471+AO1471+AP1471)</f>
        <v>1</v>
      </c>
      <c r="AR1471" s="10">
        <f>IF(AQ1471&lt;AQ1470,AR1470+1,AR1470)</f>
        <v>0</v>
      </c>
      <c r="AS1471" s="10"/>
      <c r="AT1471" s="152"/>
      <c r="AU1471" t="s">
        <v>1813</v>
      </c>
    </row>
    <row r="1472" spans="1:47" ht="15" customHeight="1">
      <c r="A1472" s="18" t="s">
        <v>60</v>
      </c>
      <c r="B1472" s="18" t="s">
        <v>60</v>
      </c>
      <c r="C1472" s="18" t="s">
        <v>2746</v>
      </c>
      <c r="D1472" s="18" t="s">
        <v>2560</v>
      </c>
      <c r="E1472" s="18"/>
      <c r="F1472" s="17"/>
      <c r="G1472" s="23"/>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7"/>
      <c r="AG1472" s="7"/>
      <c r="AH1472" s="7"/>
      <c r="AI1472" s="7"/>
      <c r="AJ1472" s="7"/>
      <c r="AK1472" s="7"/>
      <c r="AL1472" s="8"/>
      <c r="AM1472" s="8"/>
      <c r="AN1472" s="7"/>
      <c r="AO1472" s="7"/>
      <c r="AP1472" s="7"/>
      <c r="AQ1472" s="7"/>
      <c r="AR1472" s="7"/>
      <c r="AS1472" s="7"/>
      <c r="AT1472" s="152"/>
      <c r="AU1472" s="80" t="s">
        <v>1038</v>
      </c>
    </row>
    <row r="1473" spans="1:47" ht="15" customHeight="1">
      <c r="A1473" s="18" t="s">
        <v>60</v>
      </c>
      <c r="B1473" s="18" t="s">
        <v>60</v>
      </c>
      <c r="C1473" s="18" t="s">
        <v>2746</v>
      </c>
      <c r="D1473" s="18" t="s">
        <v>2747</v>
      </c>
      <c r="E1473" s="18"/>
      <c r="F1473" s="17"/>
      <c r="G1473" s="23"/>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7"/>
      <c r="AG1473" s="7"/>
      <c r="AH1473" s="7"/>
      <c r="AI1473" s="7"/>
      <c r="AJ1473" s="7"/>
      <c r="AK1473" s="7"/>
      <c r="AL1473" s="8"/>
      <c r="AM1473" s="8"/>
      <c r="AN1473" s="7"/>
      <c r="AO1473" s="7"/>
      <c r="AP1473" s="7"/>
      <c r="AQ1473" s="7"/>
      <c r="AR1473" s="7"/>
      <c r="AS1473" s="7"/>
      <c r="AT1473" s="152"/>
      <c r="AU1473" s="80" t="s">
        <v>1038</v>
      </c>
    </row>
    <row r="1474" spans="1:47" ht="15" customHeight="1">
      <c r="A1474" s="18" t="s">
        <v>60</v>
      </c>
      <c r="B1474" s="18" t="s">
        <v>60</v>
      </c>
      <c r="C1474" s="18" t="s">
        <v>2746</v>
      </c>
      <c r="D1474" s="18" t="s">
        <v>2748</v>
      </c>
      <c r="E1474" s="18"/>
      <c r="F1474" s="17"/>
      <c r="G1474" s="23"/>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7"/>
      <c r="AG1474" s="7"/>
      <c r="AH1474" s="7"/>
      <c r="AI1474" s="7"/>
      <c r="AJ1474" s="7"/>
      <c r="AK1474" s="7"/>
      <c r="AL1474" s="8"/>
      <c r="AM1474" s="8"/>
      <c r="AN1474" s="7"/>
      <c r="AO1474" s="7"/>
      <c r="AP1474" s="7"/>
      <c r="AQ1474" s="7"/>
      <c r="AR1474" s="7"/>
      <c r="AS1474" s="7"/>
      <c r="AT1474" s="152"/>
      <c r="AU1474" s="80" t="s">
        <v>1038</v>
      </c>
    </row>
    <row r="1475" spans="1:47" ht="15" customHeight="1">
      <c r="A1475" s="18" t="s">
        <v>60</v>
      </c>
      <c r="B1475" s="18" t="s">
        <v>60</v>
      </c>
      <c r="C1475" s="18" t="s">
        <v>2746</v>
      </c>
      <c r="D1475" s="18" t="s">
        <v>2717</v>
      </c>
      <c r="E1475" s="18"/>
      <c r="F1475" s="17"/>
      <c r="G1475" s="23"/>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7"/>
      <c r="AG1475" s="7"/>
      <c r="AH1475" s="7"/>
      <c r="AI1475" s="7"/>
      <c r="AJ1475" s="7"/>
      <c r="AK1475" s="7"/>
      <c r="AL1475" s="8"/>
      <c r="AM1475" s="8"/>
      <c r="AN1475" s="7"/>
      <c r="AO1475" s="7"/>
      <c r="AP1475" s="7"/>
      <c r="AQ1475" s="7"/>
      <c r="AR1475" s="7"/>
      <c r="AS1475" s="7"/>
      <c r="AT1475" s="152"/>
      <c r="AU1475" s="80" t="s">
        <v>1038</v>
      </c>
    </row>
    <row r="1476" spans="1:47" ht="15" customHeight="1">
      <c r="A1476" s="6" t="s">
        <v>60</v>
      </c>
      <c r="B1476" s="6" t="s">
        <v>60</v>
      </c>
      <c r="C1476" s="6" t="s">
        <v>2749</v>
      </c>
      <c r="D1476" s="6" t="s">
        <v>2560</v>
      </c>
      <c r="E1476" s="6"/>
      <c r="F1476" s="9">
        <v>0.15</v>
      </c>
      <c r="G1476" s="23" t="s">
        <v>538</v>
      </c>
      <c r="H1476" s="6" t="s">
        <v>525</v>
      </c>
      <c r="I1476" s="6" t="s">
        <v>538</v>
      </c>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7">
        <v>0</v>
      </c>
      <c r="AG1476" s="7">
        <f t="shared" ref="AG1476:AH1476" si="1557">IF(H1476="US",1,0)</f>
        <v>1</v>
      </c>
      <c r="AH1476" s="7">
        <f t="shared" si="1557"/>
        <v>0</v>
      </c>
      <c r="AI1476" s="7">
        <f>IF(G1476="US",1,0)</f>
        <v>0</v>
      </c>
      <c r="AJ1476" s="7" t="str">
        <f>IF(AF1476=0,"0",IF(AF1476=0.5,"3","6"))</f>
        <v>0</v>
      </c>
      <c r="AK1476" s="7" t="str">
        <f>IF(AI1476=1,"6","0")</f>
        <v>0</v>
      </c>
      <c r="AL1476" s="7" t="str">
        <f>IF(AF1476=0,"1",IF(AF1476=0.5,"3","6"))</f>
        <v>1</v>
      </c>
      <c r="AM1476" s="7" t="str">
        <f>IF(AH1476=1,"7","0")</f>
        <v>0</v>
      </c>
      <c r="AN1476" s="7" t="str">
        <f>IF(AI1476=1,"11","0")</f>
        <v>0</v>
      </c>
      <c r="AO1476" s="7" t="str">
        <f>IF(AG1476=1,"14","0")</f>
        <v>14</v>
      </c>
      <c r="AP1476" s="7">
        <f>(0.5*F1476)*100</f>
        <v>7.5</v>
      </c>
      <c r="AQ1476" s="7">
        <f>SUM(AJ1476+AK1476+AL1476+AM1476+AN1476+AO1476+AP1476)</f>
        <v>22.5</v>
      </c>
      <c r="AR1476" s="10">
        <f>IF(AQ1476&lt;AQ1472,AR1472+1,AR1472)</f>
        <v>0</v>
      </c>
      <c r="AS1476" s="10"/>
      <c r="AT1476" s="152"/>
      <c r="AU1476" t="s">
        <v>1813</v>
      </c>
    </row>
    <row r="1477" spans="1:47" ht="15" customHeight="1">
      <c r="A1477" s="18" t="s">
        <v>60</v>
      </c>
      <c r="B1477" s="18" t="s">
        <v>60</v>
      </c>
      <c r="C1477" s="18" t="s">
        <v>2749</v>
      </c>
      <c r="D1477" s="18" t="s">
        <v>2722</v>
      </c>
      <c r="E1477" s="18"/>
      <c r="F1477" s="17"/>
      <c r="G1477" s="23"/>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7"/>
      <c r="AG1477" s="7"/>
      <c r="AH1477" s="7"/>
      <c r="AI1477" s="7"/>
      <c r="AJ1477" s="7"/>
      <c r="AK1477" s="7"/>
      <c r="AL1477" s="7"/>
      <c r="AM1477" s="7"/>
      <c r="AN1477" s="7"/>
      <c r="AO1477" s="7"/>
      <c r="AP1477" s="7"/>
      <c r="AQ1477" s="7"/>
      <c r="AR1477" s="10"/>
      <c r="AS1477" s="10"/>
      <c r="AT1477" s="152"/>
      <c r="AU1477" s="80" t="s">
        <v>1038</v>
      </c>
    </row>
    <row r="1478" spans="1:47" ht="15" customHeight="1">
      <c r="A1478" s="18" t="s">
        <v>60</v>
      </c>
      <c r="B1478" s="18" t="s">
        <v>60</v>
      </c>
      <c r="C1478" s="18" t="s">
        <v>2749</v>
      </c>
      <c r="D1478" s="18" t="s">
        <v>2723</v>
      </c>
      <c r="E1478" s="18"/>
      <c r="F1478" s="17"/>
      <c r="G1478" s="23"/>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7"/>
      <c r="AG1478" s="7"/>
      <c r="AH1478" s="7"/>
      <c r="AI1478" s="7"/>
      <c r="AJ1478" s="7"/>
      <c r="AK1478" s="7"/>
      <c r="AL1478" s="7"/>
      <c r="AM1478" s="7"/>
      <c r="AN1478" s="7"/>
      <c r="AO1478" s="7"/>
      <c r="AP1478" s="7"/>
      <c r="AQ1478" s="7"/>
      <c r="AR1478" s="10"/>
      <c r="AS1478" s="10"/>
      <c r="AT1478" s="152"/>
      <c r="AU1478" s="80" t="s">
        <v>1038</v>
      </c>
    </row>
    <row r="1479" spans="1:47" ht="15" customHeight="1">
      <c r="A1479" s="18" t="s">
        <v>60</v>
      </c>
      <c r="B1479" s="18" t="s">
        <v>60</v>
      </c>
      <c r="C1479" s="18" t="s">
        <v>2749</v>
      </c>
      <c r="D1479" s="18" t="s">
        <v>1874</v>
      </c>
      <c r="E1479" s="18"/>
      <c r="F1479" s="17"/>
      <c r="G1479" s="23"/>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7"/>
      <c r="AG1479" s="7"/>
      <c r="AH1479" s="7"/>
      <c r="AI1479" s="7"/>
      <c r="AJ1479" s="7"/>
      <c r="AK1479" s="7"/>
      <c r="AL1479" s="7"/>
      <c r="AM1479" s="7"/>
      <c r="AN1479" s="7"/>
      <c r="AO1479" s="7"/>
      <c r="AP1479" s="7"/>
      <c r="AQ1479" s="7"/>
      <c r="AR1479" s="10"/>
      <c r="AS1479" s="10"/>
      <c r="AT1479" s="152"/>
      <c r="AU1479" s="80" t="s">
        <v>1038</v>
      </c>
    </row>
    <row r="1480" spans="1:47" ht="15" customHeight="1">
      <c r="A1480" s="6" t="s">
        <v>60</v>
      </c>
      <c r="B1480" s="6" t="s">
        <v>60</v>
      </c>
      <c r="C1480" s="6" t="s">
        <v>2750</v>
      </c>
      <c r="D1480" s="6" t="s">
        <v>1874</v>
      </c>
      <c r="E1480" s="6"/>
      <c r="F1480" s="9">
        <v>0.45</v>
      </c>
      <c r="G1480" s="23" t="s">
        <v>583</v>
      </c>
      <c r="H1480" s="6" t="s">
        <v>525</v>
      </c>
      <c r="I1480" s="6" t="s">
        <v>525</v>
      </c>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7">
        <v>0</v>
      </c>
      <c r="AG1480" s="7">
        <f t="shared" ref="AG1480:AH1480" si="1558">IF(H1480="US",1,0)</f>
        <v>1</v>
      </c>
      <c r="AH1480" s="7">
        <f t="shared" si="1558"/>
        <v>1</v>
      </c>
      <c r="AI1480" s="7">
        <f t="shared" ref="AI1480:AI1482" si="1559">IF(G1480="US",1,0)</f>
        <v>0</v>
      </c>
      <c r="AJ1480" s="7" t="str">
        <f t="shared" ref="AJ1480:AJ1482" si="1560">IF(AF1480=0,"0",IF(AF1480=0.5,"3","6"))</f>
        <v>0</v>
      </c>
      <c r="AK1480" s="7" t="str">
        <f t="shared" ref="AK1480:AK1482" si="1561">IF(AI1480=1,"6","0")</f>
        <v>0</v>
      </c>
      <c r="AL1480" s="7" t="str">
        <f t="shared" ref="AL1480:AL1482" si="1562">IF(AF1480=0,"1",IF(AF1480=0.5,"3","6"))</f>
        <v>1</v>
      </c>
      <c r="AM1480" s="7" t="str">
        <f t="shared" ref="AM1480:AM1482" si="1563">IF(AH1480=1,"7","0")</f>
        <v>7</v>
      </c>
      <c r="AN1480" s="7" t="str">
        <f t="shared" ref="AN1480:AN1482" si="1564">IF(AI1480=1,"11","0")</f>
        <v>0</v>
      </c>
      <c r="AO1480" s="7" t="str">
        <f t="shared" ref="AO1480:AO1482" si="1565">IF(AG1480=1,"14","0")</f>
        <v>14</v>
      </c>
      <c r="AP1480" s="7">
        <f t="shared" ref="AP1480:AP1482" si="1566">(0.5*F1480)*100</f>
        <v>22.5</v>
      </c>
      <c r="AQ1480" s="7">
        <f t="shared" ref="AQ1480:AQ1482" si="1567">SUM(AJ1480+AK1480+AL1480+AM1480+AN1480+AO1480+AP1480)</f>
        <v>44.5</v>
      </c>
      <c r="AR1480" s="10">
        <f>IF(AQ1480&lt;AQ1476,AR1476+1,AR1476)</f>
        <v>0</v>
      </c>
      <c r="AS1480" s="10"/>
      <c r="AT1480" s="152"/>
      <c r="AU1480" t="s">
        <v>1813</v>
      </c>
    </row>
    <row r="1481" spans="1:47" ht="15" customHeight="1">
      <c r="A1481" s="6" t="s">
        <v>60</v>
      </c>
      <c r="B1481" s="6" t="s">
        <v>60</v>
      </c>
      <c r="C1481" s="6" t="s">
        <v>2751</v>
      </c>
      <c r="D1481" s="6" t="s">
        <v>2722</v>
      </c>
      <c r="E1481" s="6"/>
      <c r="F1481" s="9">
        <v>0.45</v>
      </c>
      <c r="G1481" s="23" t="s">
        <v>538</v>
      </c>
      <c r="H1481" s="6" t="s">
        <v>538</v>
      </c>
      <c r="I1481" s="6" t="s">
        <v>538</v>
      </c>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7">
        <v>0</v>
      </c>
      <c r="AG1481" s="7">
        <f t="shared" ref="AG1481:AH1481" si="1568">IF(H1481="US",1,0)</f>
        <v>0</v>
      </c>
      <c r="AH1481" s="7">
        <f t="shared" si="1568"/>
        <v>0</v>
      </c>
      <c r="AI1481" s="7">
        <f t="shared" si="1559"/>
        <v>0</v>
      </c>
      <c r="AJ1481" s="7" t="str">
        <f t="shared" si="1560"/>
        <v>0</v>
      </c>
      <c r="AK1481" s="7" t="str">
        <f t="shared" si="1561"/>
        <v>0</v>
      </c>
      <c r="AL1481" s="7" t="str">
        <f t="shared" si="1562"/>
        <v>1</v>
      </c>
      <c r="AM1481" s="7" t="str">
        <f t="shared" si="1563"/>
        <v>0</v>
      </c>
      <c r="AN1481" s="7" t="str">
        <f t="shared" si="1564"/>
        <v>0</v>
      </c>
      <c r="AO1481" s="7" t="str">
        <f t="shared" si="1565"/>
        <v>0</v>
      </c>
      <c r="AP1481" s="7">
        <f t="shared" si="1566"/>
        <v>22.5</v>
      </c>
      <c r="AQ1481" s="7">
        <f t="shared" si="1567"/>
        <v>23.5</v>
      </c>
      <c r="AR1481" s="10">
        <f t="shared" ref="AR1481:AR1482" si="1569">IF(AQ1481&lt;AQ1480,AR1480+1,AR1480)</f>
        <v>1</v>
      </c>
      <c r="AS1481" s="10"/>
      <c r="AT1481" s="152"/>
      <c r="AU1481" t="s">
        <v>1813</v>
      </c>
    </row>
    <row r="1482" spans="1:47" ht="15" customHeight="1">
      <c r="A1482" s="6" t="s">
        <v>60</v>
      </c>
      <c r="B1482" s="6" t="s">
        <v>60</v>
      </c>
      <c r="C1482" s="6" t="s">
        <v>1627</v>
      </c>
      <c r="D1482" s="6" t="s">
        <v>2715</v>
      </c>
      <c r="E1482" s="6"/>
      <c r="F1482" s="9">
        <v>0.6</v>
      </c>
      <c r="G1482" s="23" t="s">
        <v>525</v>
      </c>
      <c r="H1482" s="6" t="s">
        <v>525</v>
      </c>
      <c r="I1482" s="6" t="s">
        <v>525</v>
      </c>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7">
        <v>0</v>
      </c>
      <c r="AG1482" s="7">
        <f t="shared" ref="AG1482:AH1482" si="1570">IF(H1482="US",1,0)</f>
        <v>1</v>
      </c>
      <c r="AH1482" s="7">
        <f t="shared" si="1570"/>
        <v>1</v>
      </c>
      <c r="AI1482" s="7">
        <f t="shared" si="1559"/>
        <v>1</v>
      </c>
      <c r="AJ1482" s="7" t="str">
        <f t="shared" si="1560"/>
        <v>0</v>
      </c>
      <c r="AK1482" s="7" t="str">
        <f t="shared" si="1561"/>
        <v>6</v>
      </c>
      <c r="AL1482" s="7" t="str">
        <f t="shared" si="1562"/>
        <v>1</v>
      </c>
      <c r="AM1482" s="7" t="str">
        <f t="shared" si="1563"/>
        <v>7</v>
      </c>
      <c r="AN1482" s="7" t="str">
        <f t="shared" si="1564"/>
        <v>11</v>
      </c>
      <c r="AO1482" s="7" t="str">
        <f t="shared" si="1565"/>
        <v>14</v>
      </c>
      <c r="AP1482" s="7">
        <f t="shared" si="1566"/>
        <v>30</v>
      </c>
      <c r="AQ1482" s="7">
        <f t="shared" si="1567"/>
        <v>69</v>
      </c>
      <c r="AR1482" s="10">
        <f t="shared" si="1569"/>
        <v>1</v>
      </c>
      <c r="AS1482" s="10"/>
      <c r="AT1482" s="152"/>
      <c r="AU1482" t="s">
        <v>1813</v>
      </c>
    </row>
    <row r="1483" spans="1:47" ht="15" customHeight="1">
      <c r="A1483" s="18" t="s">
        <v>60</v>
      </c>
      <c r="B1483" s="18" t="s">
        <v>60</v>
      </c>
      <c r="C1483" s="18" t="s">
        <v>1627</v>
      </c>
      <c r="D1483" s="18" t="s">
        <v>2752</v>
      </c>
      <c r="E1483" s="18"/>
      <c r="F1483" s="17"/>
      <c r="G1483" s="23"/>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7"/>
      <c r="AG1483" s="7"/>
      <c r="AH1483" s="7"/>
      <c r="AI1483" s="7"/>
      <c r="AJ1483" s="7"/>
      <c r="AK1483" s="7"/>
      <c r="AL1483" s="7"/>
      <c r="AM1483" s="7"/>
      <c r="AN1483" s="7"/>
      <c r="AO1483" s="7"/>
      <c r="AP1483" s="7"/>
      <c r="AQ1483" s="7"/>
      <c r="AR1483" s="10"/>
      <c r="AS1483" s="10"/>
      <c r="AT1483" s="152"/>
      <c r="AU1483" s="80" t="s">
        <v>1038</v>
      </c>
    </row>
    <row r="1484" spans="1:47" ht="15" customHeight="1">
      <c r="A1484" s="18" t="s">
        <v>60</v>
      </c>
      <c r="B1484" s="18" t="s">
        <v>60</v>
      </c>
      <c r="C1484" s="18" t="s">
        <v>1627</v>
      </c>
      <c r="D1484" s="18" t="s">
        <v>1874</v>
      </c>
      <c r="E1484" s="18"/>
      <c r="F1484" s="17"/>
      <c r="G1484" s="23"/>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7"/>
      <c r="AG1484" s="7"/>
      <c r="AH1484" s="7"/>
      <c r="AI1484" s="7"/>
      <c r="AJ1484" s="7"/>
      <c r="AK1484" s="7"/>
      <c r="AL1484" s="7"/>
      <c r="AM1484" s="7"/>
      <c r="AN1484" s="7"/>
      <c r="AO1484" s="7"/>
      <c r="AP1484" s="7"/>
      <c r="AQ1484" s="7"/>
      <c r="AR1484" s="10"/>
      <c r="AS1484" s="10"/>
      <c r="AT1484" s="152"/>
      <c r="AU1484" s="80" t="s">
        <v>1038</v>
      </c>
    </row>
    <row r="1485" spans="1:47" ht="15" customHeight="1">
      <c r="A1485" s="18" t="s">
        <v>60</v>
      </c>
      <c r="B1485" s="18" t="s">
        <v>60</v>
      </c>
      <c r="C1485" s="18" t="s">
        <v>1627</v>
      </c>
      <c r="D1485" s="18" t="s">
        <v>2046</v>
      </c>
      <c r="E1485" s="18"/>
      <c r="F1485" s="17"/>
      <c r="G1485" s="23"/>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7"/>
      <c r="AG1485" s="7"/>
      <c r="AH1485" s="7"/>
      <c r="AI1485" s="7"/>
      <c r="AJ1485" s="7"/>
      <c r="AK1485" s="7"/>
      <c r="AL1485" s="7"/>
      <c r="AM1485" s="7"/>
      <c r="AN1485" s="7"/>
      <c r="AO1485" s="7"/>
      <c r="AP1485" s="7"/>
      <c r="AQ1485" s="7"/>
      <c r="AR1485" s="10"/>
      <c r="AS1485" s="10"/>
      <c r="AT1485" s="152"/>
      <c r="AU1485" s="80" t="s">
        <v>1038</v>
      </c>
    </row>
    <row r="1486" spans="1:47" ht="15" customHeight="1">
      <c r="A1486" s="18" t="s">
        <v>60</v>
      </c>
      <c r="B1486" s="18" t="s">
        <v>60</v>
      </c>
      <c r="C1486" s="18" t="s">
        <v>1627</v>
      </c>
      <c r="D1486" s="18" t="s">
        <v>2721</v>
      </c>
      <c r="E1486" s="18"/>
      <c r="F1486" s="17"/>
      <c r="G1486" s="23"/>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7"/>
      <c r="AG1486" s="7"/>
      <c r="AH1486" s="7"/>
      <c r="AI1486" s="7"/>
      <c r="AJ1486" s="7"/>
      <c r="AK1486" s="7"/>
      <c r="AL1486" s="7"/>
      <c r="AM1486" s="7"/>
      <c r="AN1486" s="7"/>
      <c r="AO1486" s="7"/>
      <c r="AP1486" s="7"/>
      <c r="AQ1486" s="7"/>
      <c r="AR1486" s="10"/>
      <c r="AS1486" s="10"/>
      <c r="AT1486" s="152"/>
      <c r="AU1486" s="80" t="s">
        <v>1038</v>
      </c>
    </row>
    <row r="1487" spans="1:47" ht="15" customHeight="1">
      <c r="A1487" s="6" t="s">
        <v>60</v>
      </c>
      <c r="B1487" s="6" t="s">
        <v>60</v>
      </c>
      <c r="C1487" s="6" t="s">
        <v>1653</v>
      </c>
      <c r="D1487" s="6" t="s">
        <v>1779</v>
      </c>
      <c r="E1487" s="6"/>
      <c r="F1487" s="9">
        <v>0.6</v>
      </c>
      <c r="G1487" s="23" t="s">
        <v>525</v>
      </c>
      <c r="H1487" s="6" t="s">
        <v>525</v>
      </c>
      <c r="I1487" s="6" t="s">
        <v>538</v>
      </c>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7">
        <v>0</v>
      </c>
      <c r="AG1487" s="7">
        <f t="shared" ref="AG1487:AH1487" si="1571">IF(H1487="US",1,0)</f>
        <v>1</v>
      </c>
      <c r="AH1487" s="7">
        <f t="shared" si="1571"/>
        <v>0</v>
      </c>
      <c r="AI1487" s="7">
        <f>IF(G1487="US",1,0)</f>
        <v>1</v>
      </c>
      <c r="AJ1487" s="7" t="str">
        <f>IF(AF1487=0,"0",IF(AF1487=0.5,"3","6"))</f>
        <v>0</v>
      </c>
      <c r="AK1487" s="7" t="str">
        <f>IF(AI1487=1,"6","0")</f>
        <v>6</v>
      </c>
      <c r="AL1487" s="7" t="str">
        <f>IF(AF1487=0,"1",IF(AF1487=0.5,"3","6"))</f>
        <v>1</v>
      </c>
      <c r="AM1487" s="7" t="str">
        <f>IF(AH1487=1,"7","0")</f>
        <v>0</v>
      </c>
      <c r="AN1487" s="7" t="str">
        <f>IF(AI1487=1,"11","0")</f>
        <v>11</v>
      </c>
      <c r="AO1487" s="7" t="str">
        <f>IF(AG1487=1,"14","0")</f>
        <v>14</v>
      </c>
      <c r="AP1487" s="7">
        <f>(0.5*F1487)*100</f>
        <v>30</v>
      </c>
      <c r="AQ1487" s="7">
        <f>SUM(AJ1487+AK1487+AL1487+AM1487+AN1487+AO1487+AP1487)</f>
        <v>62</v>
      </c>
      <c r="AR1487" s="10">
        <f>IF(AQ1487&lt;AQ1482,AR1482+1,AR1482)</f>
        <v>2</v>
      </c>
      <c r="AS1487" s="10"/>
      <c r="AT1487" s="152"/>
      <c r="AU1487" t="s">
        <v>1813</v>
      </c>
    </row>
    <row r="1488" spans="1:47" ht="15" customHeight="1">
      <c r="A1488" s="18" t="s">
        <v>60</v>
      </c>
      <c r="B1488" s="18" t="s">
        <v>60</v>
      </c>
      <c r="C1488" s="18" t="s">
        <v>1653</v>
      </c>
      <c r="D1488" s="18" t="s">
        <v>2560</v>
      </c>
      <c r="E1488" s="18"/>
      <c r="F1488" s="17"/>
      <c r="G1488" s="23"/>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7"/>
      <c r="AG1488" s="7"/>
      <c r="AH1488" s="7"/>
      <c r="AI1488" s="7"/>
      <c r="AJ1488" s="7"/>
      <c r="AK1488" s="7"/>
      <c r="AL1488" s="7"/>
      <c r="AM1488" s="7"/>
      <c r="AN1488" s="7"/>
      <c r="AO1488" s="7"/>
      <c r="AP1488" s="7"/>
      <c r="AQ1488" s="7"/>
      <c r="AR1488" s="10"/>
      <c r="AS1488" s="10"/>
      <c r="AT1488" s="152"/>
      <c r="AU1488" s="80" t="s">
        <v>1038</v>
      </c>
    </row>
    <row r="1489" spans="1:47" ht="15" customHeight="1">
      <c r="A1489" s="18" t="s">
        <v>60</v>
      </c>
      <c r="B1489" s="18" t="s">
        <v>60</v>
      </c>
      <c r="C1489" s="18" t="s">
        <v>1653</v>
      </c>
      <c r="D1489" s="18" t="s">
        <v>2753</v>
      </c>
      <c r="E1489" s="18"/>
      <c r="F1489" s="17"/>
      <c r="G1489" s="23"/>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7"/>
      <c r="AG1489" s="7"/>
      <c r="AH1489" s="7"/>
      <c r="AI1489" s="7"/>
      <c r="AJ1489" s="7"/>
      <c r="AK1489" s="7"/>
      <c r="AL1489" s="7"/>
      <c r="AM1489" s="7"/>
      <c r="AN1489" s="7"/>
      <c r="AO1489" s="7"/>
      <c r="AP1489" s="7"/>
      <c r="AQ1489" s="7"/>
      <c r="AR1489" s="10"/>
      <c r="AS1489" s="10"/>
      <c r="AT1489" s="152"/>
      <c r="AU1489" s="80" t="s">
        <v>1038</v>
      </c>
    </row>
    <row r="1490" spans="1:47" ht="15" customHeight="1">
      <c r="A1490" s="18" t="s">
        <v>60</v>
      </c>
      <c r="B1490" s="18" t="s">
        <v>60</v>
      </c>
      <c r="C1490" s="18" t="s">
        <v>1653</v>
      </c>
      <c r="D1490" s="18" t="s">
        <v>1926</v>
      </c>
      <c r="E1490" s="18"/>
      <c r="F1490" s="17"/>
      <c r="G1490" s="23"/>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7"/>
      <c r="AG1490" s="7"/>
      <c r="AH1490" s="7"/>
      <c r="AI1490" s="7"/>
      <c r="AJ1490" s="7"/>
      <c r="AK1490" s="7"/>
      <c r="AL1490" s="7"/>
      <c r="AM1490" s="7"/>
      <c r="AN1490" s="7"/>
      <c r="AO1490" s="7"/>
      <c r="AP1490" s="7"/>
      <c r="AQ1490" s="7"/>
      <c r="AR1490" s="10"/>
      <c r="AS1490" s="10"/>
      <c r="AT1490" s="152"/>
      <c r="AU1490" s="80" t="s">
        <v>1038</v>
      </c>
    </row>
    <row r="1491" spans="1:47" ht="15" customHeight="1">
      <c r="A1491" s="18" t="s">
        <v>60</v>
      </c>
      <c r="B1491" s="18" t="s">
        <v>60</v>
      </c>
      <c r="C1491" s="18" t="s">
        <v>1653</v>
      </c>
      <c r="D1491" s="18" t="s">
        <v>2722</v>
      </c>
      <c r="E1491" s="18"/>
      <c r="F1491" s="17"/>
      <c r="G1491" s="23"/>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7"/>
      <c r="AG1491" s="7"/>
      <c r="AH1491" s="7"/>
      <c r="AI1491" s="7"/>
      <c r="AJ1491" s="7"/>
      <c r="AK1491" s="7"/>
      <c r="AL1491" s="7"/>
      <c r="AM1491" s="7"/>
      <c r="AN1491" s="7"/>
      <c r="AO1491" s="7"/>
      <c r="AP1491" s="7"/>
      <c r="AQ1491" s="7"/>
      <c r="AR1491" s="10"/>
      <c r="AS1491" s="10"/>
      <c r="AT1491" s="152"/>
      <c r="AU1491" s="80" t="s">
        <v>1038</v>
      </c>
    </row>
    <row r="1492" spans="1:47" ht="15" customHeight="1">
      <c r="A1492" s="18" t="s">
        <v>60</v>
      </c>
      <c r="B1492" s="18" t="s">
        <v>60</v>
      </c>
      <c r="C1492" s="18" t="s">
        <v>1653</v>
      </c>
      <c r="D1492" s="18" t="s">
        <v>2754</v>
      </c>
      <c r="E1492" s="18"/>
      <c r="F1492" s="17"/>
      <c r="G1492" s="23"/>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7"/>
      <c r="AG1492" s="7"/>
      <c r="AH1492" s="7"/>
      <c r="AI1492" s="7"/>
      <c r="AJ1492" s="7"/>
      <c r="AK1492" s="7"/>
      <c r="AL1492" s="7"/>
      <c r="AM1492" s="7"/>
      <c r="AN1492" s="7"/>
      <c r="AO1492" s="7"/>
      <c r="AP1492" s="7"/>
      <c r="AQ1492" s="7"/>
      <c r="AR1492" s="10"/>
      <c r="AS1492" s="10"/>
      <c r="AT1492" s="152"/>
      <c r="AU1492" s="80" t="s">
        <v>1038</v>
      </c>
    </row>
    <row r="1493" spans="1:47" ht="15" customHeight="1">
      <c r="A1493" s="18" t="s">
        <v>60</v>
      </c>
      <c r="B1493" s="18" t="s">
        <v>60</v>
      </c>
      <c r="C1493" s="18" t="s">
        <v>1653</v>
      </c>
      <c r="D1493" s="18" t="s">
        <v>1874</v>
      </c>
      <c r="E1493" s="18"/>
      <c r="F1493" s="17"/>
      <c r="G1493" s="23"/>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7"/>
      <c r="AG1493" s="7"/>
      <c r="AH1493" s="7"/>
      <c r="AI1493" s="7"/>
      <c r="AJ1493" s="7"/>
      <c r="AK1493" s="7"/>
      <c r="AL1493" s="7"/>
      <c r="AM1493" s="7"/>
      <c r="AN1493" s="7"/>
      <c r="AO1493" s="7"/>
      <c r="AP1493" s="7"/>
      <c r="AQ1493" s="7"/>
      <c r="AR1493" s="10"/>
      <c r="AS1493" s="10"/>
      <c r="AT1493" s="152"/>
      <c r="AU1493" s="80" t="s">
        <v>1038</v>
      </c>
    </row>
    <row r="1494" spans="1:47" ht="15" customHeight="1">
      <c r="A1494" s="6" t="s">
        <v>60</v>
      </c>
      <c r="B1494" s="6" t="s">
        <v>60</v>
      </c>
      <c r="C1494" s="6" t="s">
        <v>233</v>
      </c>
      <c r="D1494" s="6" t="s">
        <v>2606</v>
      </c>
      <c r="E1494" s="6"/>
      <c r="F1494" s="9">
        <v>0.6</v>
      </c>
      <c r="G1494" s="23" t="s">
        <v>525</v>
      </c>
      <c r="H1494" s="6" t="s">
        <v>525</v>
      </c>
      <c r="I1494" s="6" t="s">
        <v>525</v>
      </c>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7">
        <v>0</v>
      </c>
      <c r="AG1494" s="7">
        <f t="shared" ref="AG1494:AH1494" si="1572">IF(H1494="US",1,0)</f>
        <v>1</v>
      </c>
      <c r="AH1494" s="7">
        <f t="shared" si="1572"/>
        <v>1</v>
      </c>
      <c r="AI1494" s="7">
        <f>IF(G1494="US",1,0)</f>
        <v>1</v>
      </c>
      <c r="AJ1494" s="7" t="str">
        <f>IF(AF1494=0,"0",IF(AF1494=0.5,"3","6"))</f>
        <v>0</v>
      </c>
      <c r="AK1494" s="7" t="str">
        <f>IF(AI1494=1,"6","0")</f>
        <v>6</v>
      </c>
      <c r="AL1494" s="7" t="str">
        <f>IF(AF1494=0,"1",IF(AF1494=0.5,"3","6"))</f>
        <v>1</v>
      </c>
      <c r="AM1494" s="7" t="str">
        <f>IF(AH1494=1,"7","0")</f>
        <v>7</v>
      </c>
      <c r="AN1494" s="7" t="str">
        <f>IF(AI1494=1,"11","0")</f>
        <v>11</v>
      </c>
      <c r="AO1494" s="7" t="str">
        <f>IF(AG1494=1,"14","0")</f>
        <v>14</v>
      </c>
      <c r="AP1494" s="7">
        <f>(0.5*F1494)*100</f>
        <v>30</v>
      </c>
      <c r="AQ1494" s="7">
        <f>SUM(AJ1494+AK1494+AL1494+AM1494+AN1494+AO1494+AP1494)</f>
        <v>69</v>
      </c>
      <c r="AR1494" s="10">
        <f>IF(AQ1494&lt;AQ1487,AR1487+1,AR1487)</f>
        <v>2</v>
      </c>
      <c r="AS1494" s="10"/>
      <c r="AT1494" s="152"/>
      <c r="AU1494" t="s">
        <v>1813</v>
      </c>
    </row>
    <row r="1495" spans="1:47" ht="15" customHeight="1">
      <c r="A1495" s="18" t="s">
        <v>60</v>
      </c>
      <c r="B1495" s="18" t="s">
        <v>60</v>
      </c>
      <c r="C1495" s="18" t="s">
        <v>233</v>
      </c>
      <c r="D1495" s="18" t="s">
        <v>2715</v>
      </c>
      <c r="E1495" s="18"/>
      <c r="F1495" s="17"/>
      <c r="G1495" s="23"/>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7"/>
      <c r="AG1495" s="7"/>
      <c r="AH1495" s="7"/>
      <c r="AI1495" s="7"/>
      <c r="AJ1495" s="7"/>
      <c r="AK1495" s="7"/>
      <c r="AL1495" s="7"/>
      <c r="AM1495" s="7"/>
      <c r="AN1495" s="7"/>
      <c r="AO1495" s="7"/>
      <c r="AP1495" s="7"/>
      <c r="AQ1495" s="7"/>
      <c r="AR1495" s="10"/>
      <c r="AS1495" s="10"/>
      <c r="AT1495" s="152"/>
      <c r="AU1495" s="80" t="s">
        <v>1038</v>
      </c>
    </row>
    <row r="1496" spans="1:47" ht="15" customHeight="1">
      <c r="A1496" s="18" t="s">
        <v>60</v>
      </c>
      <c r="B1496" s="18" t="s">
        <v>60</v>
      </c>
      <c r="C1496" s="18" t="s">
        <v>233</v>
      </c>
      <c r="D1496" s="18" t="s">
        <v>2752</v>
      </c>
      <c r="E1496" s="18"/>
      <c r="F1496" s="17"/>
      <c r="G1496" s="23"/>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7"/>
      <c r="AG1496" s="7"/>
      <c r="AH1496" s="7"/>
      <c r="AI1496" s="7"/>
      <c r="AJ1496" s="7"/>
      <c r="AK1496" s="7"/>
      <c r="AL1496" s="7"/>
      <c r="AM1496" s="7"/>
      <c r="AN1496" s="7"/>
      <c r="AO1496" s="7"/>
      <c r="AP1496" s="7"/>
      <c r="AQ1496" s="7"/>
      <c r="AR1496" s="10"/>
      <c r="AS1496" s="10"/>
      <c r="AT1496" s="152"/>
      <c r="AU1496" s="80" t="s">
        <v>1038</v>
      </c>
    </row>
    <row r="1497" spans="1:47" ht="15" customHeight="1">
      <c r="A1497" s="18" t="s">
        <v>60</v>
      </c>
      <c r="B1497" s="18" t="s">
        <v>60</v>
      </c>
      <c r="C1497" s="18" t="s">
        <v>233</v>
      </c>
      <c r="D1497" s="18" t="s">
        <v>2717</v>
      </c>
      <c r="E1497" s="18"/>
      <c r="F1497" s="17"/>
      <c r="G1497" s="23"/>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7"/>
      <c r="AG1497" s="7"/>
      <c r="AH1497" s="7"/>
      <c r="AI1497" s="7"/>
      <c r="AJ1497" s="7"/>
      <c r="AK1497" s="7"/>
      <c r="AL1497" s="7"/>
      <c r="AM1497" s="7"/>
      <c r="AN1497" s="7"/>
      <c r="AO1497" s="7"/>
      <c r="AP1497" s="7"/>
      <c r="AQ1497" s="7"/>
      <c r="AR1497" s="10"/>
      <c r="AS1497" s="10"/>
      <c r="AT1497" s="152"/>
      <c r="AU1497" s="80" t="s">
        <v>1038</v>
      </c>
    </row>
    <row r="1498" spans="1:47" ht="15" customHeight="1">
      <c r="A1498" s="18" t="s">
        <v>60</v>
      </c>
      <c r="B1498" s="18" t="s">
        <v>60</v>
      </c>
      <c r="C1498" s="18" t="s">
        <v>233</v>
      </c>
      <c r="D1498" s="18" t="s">
        <v>1874</v>
      </c>
      <c r="E1498" s="18"/>
      <c r="F1498" s="17"/>
      <c r="G1498" s="23"/>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7"/>
      <c r="AG1498" s="7"/>
      <c r="AH1498" s="7"/>
      <c r="AI1498" s="7"/>
      <c r="AJ1498" s="7"/>
      <c r="AK1498" s="7"/>
      <c r="AL1498" s="7"/>
      <c r="AM1498" s="7"/>
      <c r="AN1498" s="7"/>
      <c r="AO1498" s="7"/>
      <c r="AP1498" s="7"/>
      <c r="AQ1498" s="7"/>
      <c r="AR1498" s="10"/>
      <c r="AS1498" s="10"/>
      <c r="AT1498" s="152"/>
      <c r="AU1498" s="80" t="s">
        <v>1038</v>
      </c>
    </row>
    <row r="1499" spans="1:47" ht="15" customHeight="1">
      <c r="A1499" s="18" t="s">
        <v>60</v>
      </c>
      <c r="B1499" s="18" t="s">
        <v>60</v>
      </c>
      <c r="C1499" s="18" t="s">
        <v>233</v>
      </c>
      <c r="D1499" s="18" t="s">
        <v>2721</v>
      </c>
      <c r="E1499" s="18"/>
      <c r="F1499" s="17"/>
      <c r="G1499" s="23"/>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7"/>
      <c r="AG1499" s="7"/>
      <c r="AH1499" s="7"/>
      <c r="AI1499" s="7"/>
      <c r="AJ1499" s="7"/>
      <c r="AK1499" s="7"/>
      <c r="AL1499" s="7"/>
      <c r="AM1499" s="7"/>
      <c r="AN1499" s="7"/>
      <c r="AO1499" s="7"/>
      <c r="AP1499" s="7"/>
      <c r="AQ1499" s="7"/>
      <c r="AR1499" s="10"/>
      <c r="AS1499" s="10"/>
      <c r="AT1499" s="152"/>
      <c r="AU1499" s="80" t="s">
        <v>1038</v>
      </c>
    </row>
    <row r="1500" spans="1:47" ht="15" customHeight="1">
      <c r="A1500" s="6" t="s">
        <v>60</v>
      </c>
      <c r="B1500" s="6" t="s">
        <v>60</v>
      </c>
      <c r="C1500" s="6" t="s">
        <v>2755</v>
      </c>
      <c r="D1500" s="6"/>
      <c r="E1500" s="6"/>
      <c r="F1500" s="9">
        <v>0.6</v>
      </c>
      <c r="G1500" s="23" t="s">
        <v>444</v>
      </c>
      <c r="H1500" s="6" t="s">
        <v>525</v>
      </c>
      <c r="I1500" s="6" t="s">
        <v>525</v>
      </c>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7">
        <v>0</v>
      </c>
      <c r="AG1500" s="7">
        <f t="shared" ref="AG1500:AH1500" si="1573">IF(H1500="US",1,0)</f>
        <v>1</v>
      </c>
      <c r="AH1500" s="7">
        <f t="shared" si="1573"/>
        <v>1</v>
      </c>
      <c r="AI1500" s="7">
        <f t="shared" ref="AI1500:AI1501" si="1574">IF(G1500="US",1,0)</f>
        <v>0</v>
      </c>
      <c r="AJ1500" s="7" t="str">
        <f t="shared" ref="AJ1500:AJ1501" si="1575">IF(AF1500=0,"0",IF(AF1500=0.5,"3","6"))</f>
        <v>0</v>
      </c>
      <c r="AK1500" s="7" t="str">
        <f t="shared" ref="AK1500:AK1501" si="1576">IF(AI1500=1,"6","0")</f>
        <v>0</v>
      </c>
      <c r="AL1500" s="7" t="str">
        <f t="shared" ref="AL1500:AL1501" si="1577">IF(AF1500=0,"1",IF(AF1500=0.5,"3","6"))</f>
        <v>1</v>
      </c>
      <c r="AM1500" s="7" t="str">
        <f t="shared" ref="AM1500:AM1501" si="1578">IF(AH1500=1,"7","0")</f>
        <v>7</v>
      </c>
      <c r="AN1500" s="7" t="str">
        <f t="shared" ref="AN1500:AN1501" si="1579">IF(AI1500=1,"11","0")</f>
        <v>0</v>
      </c>
      <c r="AO1500" s="7" t="str">
        <f t="shared" ref="AO1500:AO1501" si="1580">IF(AG1500=1,"14","0")</f>
        <v>14</v>
      </c>
      <c r="AP1500" s="7">
        <f t="shared" ref="AP1500:AP1501" si="1581">(0.5*F1500)*100</f>
        <v>30</v>
      </c>
      <c r="AQ1500" s="7">
        <f t="shared" ref="AQ1500:AQ1501" si="1582">SUM(AJ1500+AK1500+AL1500+AM1500+AN1500+AO1500+AP1500)</f>
        <v>52</v>
      </c>
      <c r="AR1500" s="10">
        <f>IF(AQ1500&lt;AQ1499,AR1499+1,AR1499)</f>
        <v>0</v>
      </c>
      <c r="AS1500" s="10"/>
      <c r="AT1500" s="152"/>
      <c r="AU1500" t="s">
        <v>1813</v>
      </c>
    </row>
    <row r="1501" spans="1:47" ht="15" customHeight="1">
      <c r="A1501" s="18" t="s">
        <v>60</v>
      </c>
      <c r="B1501" s="18" t="s">
        <v>60</v>
      </c>
      <c r="C1501" s="18" t="s">
        <v>1628</v>
      </c>
      <c r="D1501" s="18"/>
      <c r="E1501" s="18"/>
      <c r="F1501" s="17">
        <v>0</v>
      </c>
      <c r="G1501" s="23" t="s">
        <v>538</v>
      </c>
      <c r="H1501" s="6" t="s">
        <v>538</v>
      </c>
      <c r="I1501" s="6" t="s">
        <v>538</v>
      </c>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7">
        <v>0</v>
      </c>
      <c r="AG1501" s="7">
        <f t="shared" ref="AG1501:AH1501" si="1583">IF(H1501="US",1,0)</f>
        <v>0</v>
      </c>
      <c r="AH1501" s="7">
        <f t="shared" si="1583"/>
        <v>0</v>
      </c>
      <c r="AI1501" s="7">
        <f t="shared" si="1574"/>
        <v>0</v>
      </c>
      <c r="AJ1501" s="7" t="str">
        <f t="shared" si="1575"/>
        <v>0</v>
      </c>
      <c r="AK1501" s="7" t="str">
        <f t="shared" si="1576"/>
        <v>0</v>
      </c>
      <c r="AL1501" s="7" t="str">
        <f t="shared" si="1577"/>
        <v>1</v>
      </c>
      <c r="AM1501" s="7" t="str">
        <f t="shared" si="1578"/>
        <v>0</v>
      </c>
      <c r="AN1501" s="7" t="str">
        <f t="shared" si="1579"/>
        <v>0</v>
      </c>
      <c r="AO1501" s="7" t="str">
        <f t="shared" si="1580"/>
        <v>0</v>
      </c>
      <c r="AP1501" s="7">
        <f t="shared" si="1581"/>
        <v>0</v>
      </c>
      <c r="AQ1501" s="7">
        <f t="shared" si="1582"/>
        <v>1</v>
      </c>
      <c r="AR1501" s="10">
        <f>IF(AQ1501&lt;AQ1488,AR1488+1,AR1488)</f>
        <v>0</v>
      </c>
      <c r="AS1501" s="10"/>
      <c r="AT1501" s="152"/>
      <c r="AU1501" s="80" t="s">
        <v>1038</v>
      </c>
    </row>
    <row r="1502" spans="1:47" ht="15" customHeight="1">
      <c r="A1502" s="18" t="s">
        <v>60</v>
      </c>
      <c r="B1502" s="18" t="s">
        <v>60</v>
      </c>
      <c r="C1502" s="18" t="s">
        <v>1628</v>
      </c>
      <c r="D1502" s="18" t="s">
        <v>2756</v>
      </c>
      <c r="E1502" s="18"/>
      <c r="F1502" s="17"/>
      <c r="G1502" s="23"/>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7"/>
      <c r="AG1502" s="7"/>
      <c r="AH1502" s="7"/>
      <c r="AI1502" s="7"/>
      <c r="AJ1502" s="7"/>
      <c r="AK1502" s="7"/>
      <c r="AL1502" s="7"/>
      <c r="AM1502" s="7"/>
      <c r="AN1502" s="7"/>
      <c r="AO1502" s="7"/>
      <c r="AP1502" s="7"/>
      <c r="AQ1502" s="7"/>
      <c r="AR1502" s="10"/>
      <c r="AS1502" s="10"/>
      <c r="AT1502" s="152"/>
      <c r="AU1502" s="80" t="s">
        <v>1038</v>
      </c>
    </row>
    <row r="1503" spans="1:47" ht="15" customHeight="1">
      <c r="A1503" s="18" t="s">
        <v>60</v>
      </c>
      <c r="B1503" s="18" t="s">
        <v>60</v>
      </c>
      <c r="C1503" s="18" t="s">
        <v>1628</v>
      </c>
      <c r="D1503" s="18" t="s">
        <v>2757</v>
      </c>
      <c r="E1503" s="18"/>
      <c r="F1503" s="17"/>
      <c r="G1503" s="23"/>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7"/>
      <c r="AG1503" s="7"/>
      <c r="AH1503" s="7"/>
      <c r="AI1503" s="7"/>
      <c r="AJ1503" s="7"/>
      <c r="AK1503" s="7"/>
      <c r="AL1503" s="7"/>
      <c r="AM1503" s="7"/>
      <c r="AN1503" s="7"/>
      <c r="AO1503" s="7"/>
      <c r="AP1503" s="7"/>
      <c r="AQ1503" s="7"/>
      <c r="AR1503" s="10"/>
      <c r="AS1503" s="10"/>
      <c r="AT1503" s="152"/>
      <c r="AU1503" s="80" t="s">
        <v>1038</v>
      </c>
    </row>
    <row r="1504" spans="1:47" ht="15" customHeight="1">
      <c r="A1504" s="18" t="s">
        <v>60</v>
      </c>
      <c r="B1504" s="18" t="s">
        <v>60</v>
      </c>
      <c r="C1504" s="18" t="s">
        <v>94</v>
      </c>
      <c r="D1504" s="18" t="s">
        <v>2606</v>
      </c>
      <c r="E1504" s="18"/>
      <c r="F1504" s="17">
        <v>0.6</v>
      </c>
      <c r="G1504" s="23" t="s">
        <v>525</v>
      </c>
      <c r="H1504" s="6" t="s">
        <v>525</v>
      </c>
      <c r="I1504" s="6" t="s">
        <v>525</v>
      </c>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7">
        <v>0</v>
      </c>
      <c r="AG1504" s="7">
        <f t="shared" ref="AG1504:AH1504" si="1584">IF(H1504="US",1,0)</f>
        <v>1</v>
      </c>
      <c r="AH1504" s="7">
        <f t="shared" si="1584"/>
        <v>1</v>
      </c>
      <c r="AI1504" s="7">
        <f>IF(G1504="US",1,0)</f>
        <v>1</v>
      </c>
      <c r="AJ1504" s="7" t="str">
        <f>IF(AF1504=0,"0",IF(AF1504=0.5,"3","6"))</f>
        <v>0</v>
      </c>
      <c r="AK1504" s="7" t="str">
        <f>IF(AI1504=1,"6","0")</f>
        <v>6</v>
      </c>
      <c r="AL1504" s="7" t="str">
        <f>IF(AF1504=0,"1",IF(AF1504=0.5,"3","6"))</f>
        <v>1</v>
      </c>
      <c r="AM1504" s="7" t="str">
        <f>IF(AH1504=1,"7","0")</f>
        <v>7</v>
      </c>
      <c r="AN1504" s="7" t="str">
        <f>IF(AI1504=1,"11","0")</f>
        <v>11</v>
      </c>
      <c r="AO1504" s="7" t="str">
        <f>IF(AG1504=1,"14","0")</f>
        <v>14</v>
      </c>
      <c r="AP1504" s="7">
        <f>(0.5*F1504)*100</f>
        <v>30</v>
      </c>
      <c r="AQ1504" s="7">
        <f>SUM(AJ1504+AK1504+AL1504+AM1504+AN1504+AO1504+AP1504)</f>
        <v>69</v>
      </c>
      <c r="AR1504" s="10">
        <f>IF(AQ1504&lt;AQ1501,AR1501+1,AR1501)</f>
        <v>0</v>
      </c>
      <c r="AS1504" s="10"/>
      <c r="AT1504" s="152"/>
      <c r="AU1504" s="80" t="s">
        <v>1038</v>
      </c>
    </row>
    <row r="1505" spans="1:47" ht="15" customHeight="1">
      <c r="A1505" s="18" t="s">
        <v>60</v>
      </c>
      <c r="B1505" s="18" t="s">
        <v>60</v>
      </c>
      <c r="C1505" s="18" t="s">
        <v>94</v>
      </c>
      <c r="D1505" s="18" t="s">
        <v>2715</v>
      </c>
      <c r="E1505" s="18"/>
      <c r="F1505" s="17"/>
      <c r="G1505" s="23"/>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7"/>
      <c r="AG1505" s="7"/>
      <c r="AH1505" s="7"/>
      <c r="AI1505" s="7"/>
      <c r="AJ1505" s="7"/>
      <c r="AK1505" s="7"/>
      <c r="AL1505" s="7"/>
      <c r="AM1505" s="7"/>
      <c r="AN1505" s="7"/>
      <c r="AO1505" s="7"/>
      <c r="AP1505" s="7"/>
      <c r="AQ1505" s="7"/>
      <c r="AR1505" s="10"/>
      <c r="AS1505" s="10"/>
      <c r="AT1505" s="152"/>
      <c r="AU1505" s="80" t="s">
        <v>1038</v>
      </c>
    </row>
    <row r="1506" spans="1:47" ht="15" customHeight="1">
      <c r="A1506" s="18" t="s">
        <v>60</v>
      </c>
      <c r="B1506" s="18" t="s">
        <v>60</v>
      </c>
      <c r="C1506" s="18" t="s">
        <v>94</v>
      </c>
      <c r="D1506" s="18" t="s">
        <v>1874</v>
      </c>
      <c r="E1506" s="18"/>
      <c r="F1506" s="17"/>
      <c r="G1506" s="23"/>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7"/>
      <c r="AG1506" s="7"/>
      <c r="AH1506" s="7"/>
      <c r="AI1506" s="7"/>
      <c r="AJ1506" s="7"/>
      <c r="AK1506" s="7"/>
      <c r="AL1506" s="7"/>
      <c r="AM1506" s="7"/>
      <c r="AN1506" s="7"/>
      <c r="AO1506" s="7"/>
      <c r="AP1506" s="7"/>
      <c r="AQ1506" s="7"/>
      <c r="AR1506" s="10"/>
      <c r="AS1506" s="10"/>
      <c r="AT1506" s="152"/>
      <c r="AU1506" s="80" t="s">
        <v>1038</v>
      </c>
    </row>
    <row r="1507" spans="1:47" ht="15" customHeight="1">
      <c r="A1507" s="18" t="s">
        <v>60</v>
      </c>
      <c r="B1507" s="18" t="s">
        <v>60</v>
      </c>
      <c r="C1507" s="18" t="s">
        <v>94</v>
      </c>
      <c r="D1507" s="18" t="s">
        <v>2046</v>
      </c>
      <c r="E1507" s="18"/>
      <c r="F1507" s="17"/>
      <c r="G1507" s="23"/>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7"/>
      <c r="AG1507" s="7"/>
      <c r="AH1507" s="7"/>
      <c r="AI1507" s="7"/>
      <c r="AJ1507" s="7"/>
      <c r="AK1507" s="7"/>
      <c r="AL1507" s="7"/>
      <c r="AM1507" s="7"/>
      <c r="AN1507" s="7"/>
      <c r="AO1507" s="7"/>
      <c r="AP1507" s="7"/>
      <c r="AQ1507" s="7"/>
      <c r="AR1507" s="10"/>
      <c r="AS1507" s="10"/>
      <c r="AT1507" s="152"/>
      <c r="AU1507" s="80" t="s">
        <v>1038</v>
      </c>
    </row>
    <row r="1508" spans="1:47" ht="15" customHeight="1">
      <c r="A1508" s="18" t="s">
        <v>60</v>
      </c>
      <c r="B1508" s="18" t="s">
        <v>60</v>
      </c>
      <c r="C1508" s="18" t="s">
        <v>94</v>
      </c>
      <c r="D1508" s="18" t="s">
        <v>2758</v>
      </c>
      <c r="E1508" s="18"/>
      <c r="F1508" s="17"/>
      <c r="G1508" s="23"/>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7"/>
      <c r="AG1508" s="7"/>
      <c r="AH1508" s="7"/>
      <c r="AI1508" s="7"/>
      <c r="AJ1508" s="7"/>
      <c r="AK1508" s="7"/>
      <c r="AL1508" s="7"/>
      <c r="AM1508" s="7"/>
      <c r="AN1508" s="7"/>
      <c r="AO1508" s="7"/>
      <c r="AP1508" s="7"/>
      <c r="AQ1508" s="7"/>
      <c r="AR1508" s="10"/>
      <c r="AS1508" s="10"/>
      <c r="AT1508" s="152"/>
      <c r="AU1508" s="80" t="s">
        <v>1038</v>
      </c>
    </row>
    <row r="1509" spans="1:47" ht="15" customHeight="1">
      <c r="A1509" s="18" t="s">
        <v>60</v>
      </c>
      <c r="B1509" s="18" t="s">
        <v>60</v>
      </c>
      <c r="C1509" s="18" t="s">
        <v>94</v>
      </c>
      <c r="D1509" s="18" t="s">
        <v>2721</v>
      </c>
      <c r="E1509" s="18"/>
      <c r="F1509" s="17"/>
      <c r="G1509" s="23"/>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7"/>
      <c r="AG1509" s="7"/>
      <c r="AH1509" s="7"/>
      <c r="AI1509" s="7"/>
      <c r="AJ1509" s="7"/>
      <c r="AK1509" s="7"/>
      <c r="AL1509" s="7"/>
      <c r="AM1509" s="7"/>
      <c r="AN1509" s="7"/>
      <c r="AO1509" s="7"/>
      <c r="AP1509" s="7"/>
      <c r="AQ1509" s="7"/>
      <c r="AR1509" s="10"/>
      <c r="AS1509" s="10"/>
      <c r="AT1509" s="152"/>
      <c r="AU1509" s="80" t="s">
        <v>1038</v>
      </c>
    </row>
    <row r="1510" spans="1:47" ht="15" customHeight="1">
      <c r="A1510" s="18" t="s">
        <v>60</v>
      </c>
      <c r="B1510" s="18" t="s">
        <v>60</v>
      </c>
      <c r="C1510" s="18" t="s">
        <v>1654</v>
      </c>
      <c r="D1510" s="18" t="s">
        <v>1779</v>
      </c>
      <c r="E1510" s="18"/>
      <c r="F1510" s="17"/>
      <c r="G1510" s="23"/>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7"/>
      <c r="AG1510" s="7"/>
      <c r="AH1510" s="7"/>
      <c r="AI1510" s="7"/>
      <c r="AJ1510" s="7"/>
      <c r="AK1510" s="7"/>
      <c r="AL1510" s="7"/>
      <c r="AM1510" s="7"/>
      <c r="AN1510" s="7"/>
      <c r="AO1510" s="7"/>
      <c r="AP1510" s="7"/>
      <c r="AQ1510" s="7"/>
      <c r="AR1510" s="10"/>
      <c r="AS1510" s="10"/>
      <c r="AT1510" s="152"/>
      <c r="AU1510" s="80" t="s">
        <v>1038</v>
      </c>
    </row>
    <row r="1511" spans="1:47" ht="15" customHeight="1">
      <c r="A1511" s="18" t="s">
        <v>60</v>
      </c>
      <c r="B1511" s="18" t="s">
        <v>60</v>
      </c>
      <c r="C1511" s="18" t="s">
        <v>1654</v>
      </c>
      <c r="D1511" s="18" t="s">
        <v>2560</v>
      </c>
      <c r="E1511" s="18"/>
      <c r="F1511" s="17"/>
      <c r="G1511" s="23"/>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7"/>
      <c r="AG1511" s="7"/>
      <c r="AH1511" s="7"/>
      <c r="AI1511" s="7"/>
      <c r="AJ1511" s="7"/>
      <c r="AK1511" s="7"/>
      <c r="AL1511" s="7"/>
      <c r="AM1511" s="7"/>
      <c r="AN1511" s="7"/>
      <c r="AO1511" s="7"/>
      <c r="AP1511" s="7"/>
      <c r="AQ1511" s="7"/>
      <c r="AR1511" s="10"/>
      <c r="AS1511" s="10"/>
      <c r="AT1511" s="152"/>
      <c r="AU1511" s="80" t="s">
        <v>1038</v>
      </c>
    </row>
    <row r="1512" spans="1:47" ht="15" customHeight="1">
      <c r="A1512" s="18" t="s">
        <v>60</v>
      </c>
      <c r="B1512" s="18" t="s">
        <v>60</v>
      </c>
      <c r="C1512" s="18" t="s">
        <v>1654</v>
      </c>
      <c r="D1512" s="18" t="s">
        <v>2722</v>
      </c>
      <c r="E1512" s="18"/>
      <c r="F1512" s="17"/>
      <c r="G1512" s="23"/>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7"/>
      <c r="AG1512" s="7"/>
      <c r="AH1512" s="7"/>
      <c r="AI1512" s="7"/>
      <c r="AJ1512" s="7"/>
      <c r="AK1512" s="7"/>
      <c r="AL1512" s="7"/>
      <c r="AM1512" s="7"/>
      <c r="AN1512" s="7"/>
      <c r="AO1512" s="7"/>
      <c r="AP1512" s="7"/>
      <c r="AQ1512" s="7"/>
      <c r="AR1512" s="10"/>
      <c r="AS1512" s="10"/>
      <c r="AT1512" s="152"/>
      <c r="AU1512" s="80" t="s">
        <v>1038</v>
      </c>
    </row>
    <row r="1513" spans="1:47" ht="15" customHeight="1">
      <c r="A1513" s="6" t="s">
        <v>60</v>
      </c>
      <c r="B1513" s="6" t="s">
        <v>60</v>
      </c>
      <c r="C1513" s="6" t="s">
        <v>1654</v>
      </c>
      <c r="D1513" s="6" t="s">
        <v>1779</v>
      </c>
      <c r="E1513" s="6"/>
      <c r="F1513" s="9">
        <v>0.05</v>
      </c>
      <c r="G1513" s="23" t="s">
        <v>444</v>
      </c>
      <c r="H1513" s="6" t="s">
        <v>444</v>
      </c>
      <c r="I1513" s="6" t="s">
        <v>538</v>
      </c>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7">
        <v>0</v>
      </c>
      <c r="AG1513" s="7">
        <f t="shared" ref="AG1513:AH1513" si="1585">IF(H1513="US",1,0)</f>
        <v>0</v>
      </c>
      <c r="AH1513" s="7">
        <f t="shared" si="1585"/>
        <v>0</v>
      </c>
      <c r="AI1513" s="7">
        <f>IF(G1513="US",1,0)</f>
        <v>0</v>
      </c>
      <c r="AJ1513" s="7" t="str">
        <f>IF(AF1513=0,"0",IF(AF1513=0.5,"3","6"))</f>
        <v>0</v>
      </c>
      <c r="AK1513" s="7" t="str">
        <f>IF(AI1513=1,"6","0")</f>
        <v>0</v>
      </c>
      <c r="AL1513" s="7" t="str">
        <f>IF(AF1513=0,"1",IF(AF1513=0.5,"3","6"))</f>
        <v>1</v>
      </c>
      <c r="AM1513" s="7" t="str">
        <f>IF(AH1513=1,"7","0")</f>
        <v>0</v>
      </c>
      <c r="AN1513" s="7" t="str">
        <f>IF(AI1513=1,"11","0")</f>
        <v>0</v>
      </c>
      <c r="AO1513" s="7" t="str">
        <f>IF(AG1513=1,"14","0")</f>
        <v>0</v>
      </c>
      <c r="AP1513" s="7">
        <f>(0.5*F1513)*100</f>
        <v>2.5</v>
      </c>
      <c r="AQ1513" s="7">
        <f>SUM(AJ1513+AK1513+AL1513+AM1513+AN1513+AO1513+AP1513)</f>
        <v>3.5</v>
      </c>
      <c r="AR1513" s="10">
        <f>IF(AQ1513&lt;AQ1507,AR1507+1,AR1507)</f>
        <v>0</v>
      </c>
      <c r="AS1513" s="10"/>
      <c r="AT1513" s="152"/>
      <c r="AU1513" t="s">
        <v>1813</v>
      </c>
    </row>
    <row r="1514" spans="1:47" ht="15" customHeight="1">
      <c r="A1514" s="18" t="s">
        <v>60</v>
      </c>
      <c r="B1514" s="18" t="s">
        <v>60</v>
      </c>
      <c r="C1514" s="18" t="s">
        <v>2759</v>
      </c>
      <c r="D1514" s="18" t="s">
        <v>2722</v>
      </c>
      <c r="E1514" s="18"/>
      <c r="F1514" s="17"/>
      <c r="G1514" s="23"/>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7"/>
      <c r="AG1514" s="7"/>
      <c r="AH1514" s="7"/>
      <c r="AI1514" s="7"/>
      <c r="AJ1514" s="7"/>
      <c r="AK1514" s="7"/>
      <c r="AL1514" s="7"/>
      <c r="AM1514" s="7"/>
      <c r="AN1514" s="7"/>
      <c r="AO1514" s="7"/>
      <c r="AP1514" s="7"/>
      <c r="AQ1514" s="7"/>
      <c r="AR1514" s="10"/>
      <c r="AS1514" s="10"/>
      <c r="AT1514" s="152"/>
      <c r="AU1514" s="80" t="s">
        <v>1038</v>
      </c>
    </row>
    <row r="1515" spans="1:47" ht="15" customHeight="1">
      <c r="A1515" s="18" t="s">
        <v>60</v>
      </c>
      <c r="B1515" s="18" t="s">
        <v>60</v>
      </c>
      <c r="C1515" s="18" t="s">
        <v>2759</v>
      </c>
      <c r="D1515" s="18" t="s">
        <v>1779</v>
      </c>
      <c r="E1515" s="18"/>
      <c r="F1515" s="17"/>
      <c r="G1515" s="23"/>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7"/>
      <c r="AG1515" s="7"/>
      <c r="AH1515" s="7"/>
      <c r="AI1515" s="7"/>
      <c r="AJ1515" s="7"/>
      <c r="AK1515" s="7"/>
      <c r="AL1515" s="7"/>
      <c r="AM1515" s="7"/>
      <c r="AN1515" s="7"/>
      <c r="AO1515" s="7"/>
      <c r="AP1515" s="7"/>
      <c r="AQ1515" s="7"/>
      <c r="AR1515" s="10"/>
      <c r="AS1515" s="10"/>
      <c r="AT1515" s="152"/>
      <c r="AU1515" s="80" t="s">
        <v>1038</v>
      </c>
    </row>
    <row r="1516" spans="1:47" ht="15" customHeight="1">
      <c r="A1516" s="18" t="s">
        <v>60</v>
      </c>
      <c r="B1516" s="18" t="s">
        <v>60</v>
      </c>
      <c r="C1516" s="18" t="s">
        <v>2759</v>
      </c>
      <c r="D1516" s="18" t="s">
        <v>2560</v>
      </c>
      <c r="E1516" s="18"/>
      <c r="F1516" s="17"/>
      <c r="G1516" s="23"/>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7"/>
      <c r="AG1516" s="7"/>
      <c r="AH1516" s="7"/>
      <c r="AI1516" s="7"/>
      <c r="AJ1516" s="7"/>
      <c r="AK1516" s="7"/>
      <c r="AL1516" s="7"/>
      <c r="AM1516" s="7"/>
      <c r="AN1516" s="7"/>
      <c r="AO1516" s="7"/>
      <c r="AP1516" s="7"/>
      <c r="AQ1516" s="7"/>
      <c r="AR1516" s="10"/>
      <c r="AS1516" s="10"/>
      <c r="AT1516" s="152"/>
      <c r="AU1516" s="80" t="s">
        <v>1038</v>
      </c>
    </row>
    <row r="1517" spans="1:47" ht="15" customHeight="1">
      <c r="A1517" s="18" t="s">
        <v>60</v>
      </c>
      <c r="B1517" s="18" t="s">
        <v>60</v>
      </c>
      <c r="C1517" s="18" t="s">
        <v>2759</v>
      </c>
      <c r="D1517" s="18" t="s">
        <v>2722</v>
      </c>
      <c r="E1517" s="18"/>
      <c r="F1517" s="17"/>
      <c r="G1517" s="23"/>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7"/>
      <c r="AG1517" s="7"/>
      <c r="AH1517" s="7"/>
      <c r="AI1517" s="7"/>
      <c r="AJ1517" s="7"/>
      <c r="AK1517" s="7"/>
      <c r="AL1517" s="7"/>
      <c r="AM1517" s="7"/>
      <c r="AN1517" s="7"/>
      <c r="AO1517" s="7"/>
      <c r="AP1517" s="7"/>
      <c r="AQ1517" s="7"/>
      <c r="AR1517" s="10"/>
      <c r="AS1517" s="10"/>
      <c r="AT1517" s="152"/>
      <c r="AU1517" s="80" t="s">
        <v>1038</v>
      </c>
    </row>
    <row r="1518" spans="1:47" ht="15" customHeight="1">
      <c r="A1518" s="18" t="s">
        <v>60</v>
      </c>
      <c r="B1518" s="18" t="s">
        <v>60</v>
      </c>
      <c r="C1518" s="18" t="s">
        <v>2759</v>
      </c>
      <c r="D1518" s="18" t="s">
        <v>2560</v>
      </c>
      <c r="E1518" s="18"/>
      <c r="F1518" s="17"/>
      <c r="G1518" s="23"/>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7"/>
      <c r="AG1518" s="7"/>
      <c r="AH1518" s="7"/>
      <c r="AI1518" s="7"/>
      <c r="AJ1518" s="7"/>
      <c r="AK1518" s="7"/>
      <c r="AL1518" s="8"/>
      <c r="AM1518" s="8"/>
      <c r="AN1518" s="7"/>
      <c r="AO1518" s="7"/>
      <c r="AP1518" s="7"/>
      <c r="AQ1518" s="7"/>
      <c r="AR1518" s="7"/>
      <c r="AS1518" s="7"/>
      <c r="AT1518" s="152"/>
      <c r="AU1518" s="80" t="s">
        <v>1038</v>
      </c>
    </row>
    <row r="1519" spans="1:47" ht="15" customHeight="1">
      <c r="A1519" s="28" t="s">
        <v>37</v>
      </c>
      <c r="B1519" s="28" t="s">
        <v>37</v>
      </c>
      <c r="C1519" s="28" t="s">
        <v>1658</v>
      </c>
      <c r="D1519" s="28"/>
      <c r="E1519" s="28"/>
      <c r="F1519" s="81">
        <v>0.01</v>
      </c>
      <c r="G1519" s="23" t="s">
        <v>446</v>
      </c>
      <c r="H1519" s="6" t="s">
        <v>445</v>
      </c>
      <c r="I1519" s="6" t="s">
        <v>538</v>
      </c>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7">
        <v>0</v>
      </c>
      <c r="AG1519" s="7">
        <f t="shared" ref="AG1519:AH1519" si="1586">IF(H1519="US",1,0)</f>
        <v>0</v>
      </c>
      <c r="AH1519" s="7">
        <f t="shared" si="1586"/>
        <v>0</v>
      </c>
      <c r="AI1519" s="7">
        <f t="shared" ref="AI1519:AI1521" si="1587">IF(G1519="US",1,0)</f>
        <v>0</v>
      </c>
      <c r="AJ1519" s="7" t="str">
        <f t="shared" ref="AJ1519:AJ1521" si="1588">IF(AF1519=0,"0",IF(AF1519=0.5,"3","6"))</f>
        <v>0</v>
      </c>
      <c r="AK1519" s="7" t="str">
        <f t="shared" ref="AK1519:AK1521" si="1589">IF(AI1519=1,"6","0")</f>
        <v>0</v>
      </c>
      <c r="AL1519" s="7" t="str">
        <f t="shared" ref="AL1519:AL1521" si="1590">IF(AF1519=0,"1",IF(AF1519=0.5,"3","6"))</f>
        <v>1</v>
      </c>
      <c r="AM1519" s="7" t="str">
        <f t="shared" ref="AM1519:AM1521" si="1591">IF(AH1519=1,"7","0")</f>
        <v>0</v>
      </c>
      <c r="AN1519" s="7" t="str">
        <f t="shared" ref="AN1519:AN1521" si="1592">IF(AI1519=1,"11","0")</f>
        <v>0</v>
      </c>
      <c r="AO1519" s="7" t="str">
        <f t="shared" ref="AO1519:AO1521" si="1593">IF(AG1519=1,"14","0")</f>
        <v>0</v>
      </c>
      <c r="AP1519" s="7">
        <f t="shared" ref="AP1519:AP1521" si="1594">(0.5*F1519)*100</f>
        <v>0.5</v>
      </c>
      <c r="AQ1519" s="7">
        <f t="shared" ref="AQ1519:AQ1521" si="1595">SUM(AJ1519+AK1519+AL1519+AM1519+AN1519+AO1519+AP1519)</f>
        <v>1.5</v>
      </c>
      <c r="AR1519" s="10">
        <f>IF(AQ1519&lt;AQ1518,AR1518+1,AR1518)</f>
        <v>0</v>
      </c>
      <c r="AS1519" s="10"/>
      <c r="AT1519" s="152"/>
      <c r="AU1519" s="82" t="s">
        <v>1757</v>
      </c>
    </row>
    <row r="1520" spans="1:47" ht="15" customHeight="1">
      <c r="A1520" s="6" t="s">
        <v>37</v>
      </c>
      <c r="B1520" s="6" t="s">
        <v>37</v>
      </c>
      <c r="C1520" s="6" t="s">
        <v>2760</v>
      </c>
      <c r="D1520" s="6"/>
      <c r="E1520" s="6"/>
      <c r="F1520" s="9">
        <v>0.5</v>
      </c>
      <c r="G1520" s="23" t="s">
        <v>525</v>
      </c>
      <c r="H1520" s="6" t="s">
        <v>444</v>
      </c>
      <c r="I1520" s="6" t="s">
        <v>488</v>
      </c>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7">
        <v>0</v>
      </c>
      <c r="AG1520" s="7">
        <f t="shared" ref="AG1520:AH1520" si="1596">IF(H1520="US",1,0)</f>
        <v>0</v>
      </c>
      <c r="AH1520" s="7">
        <f t="shared" si="1596"/>
        <v>0</v>
      </c>
      <c r="AI1520" s="7">
        <f t="shared" si="1587"/>
        <v>1</v>
      </c>
      <c r="AJ1520" s="7" t="str">
        <f t="shared" si="1588"/>
        <v>0</v>
      </c>
      <c r="AK1520" s="7" t="str">
        <f t="shared" si="1589"/>
        <v>6</v>
      </c>
      <c r="AL1520" s="7" t="str">
        <f t="shared" si="1590"/>
        <v>1</v>
      </c>
      <c r="AM1520" s="7" t="str">
        <f t="shared" si="1591"/>
        <v>0</v>
      </c>
      <c r="AN1520" s="7" t="str">
        <f t="shared" si="1592"/>
        <v>11</v>
      </c>
      <c r="AO1520" s="7" t="str">
        <f t="shared" si="1593"/>
        <v>0</v>
      </c>
      <c r="AP1520" s="7">
        <f t="shared" si="1594"/>
        <v>25</v>
      </c>
      <c r="AQ1520" s="7">
        <f t="shared" si="1595"/>
        <v>43</v>
      </c>
      <c r="AR1520" s="10">
        <f>IF(AQ1520&lt;AQ1510,AR1510+1,AR1510)</f>
        <v>0</v>
      </c>
      <c r="AS1520" s="10"/>
      <c r="AT1520" s="152"/>
      <c r="AU1520">
        <v>2021</v>
      </c>
    </row>
    <row r="1521" spans="1:47" ht="15" customHeight="1">
      <c r="A1521" s="6" t="s">
        <v>37</v>
      </c>
      <c r="B1521" s="6" t="s">
        <v>37</v>
      </c>
      <c r="C1521" s="6" t="s">
        <v>2761</v>
      </c>
      <c r="D1521" s="6"/>
      <c r="E1521" s="6"/>
      <c r="F1521" s="9">
        <v>0.47</v>
      </c>
      <c r="G1521" s="23" t="s">
        <v>525</v>
      </c>
      <c r="H1521" s="6" t="s">
        <v>446</v>
      </c>
      <c r="I1521" s="6" t="s">
        <v>488</v>
      </c>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7">
        <v>0</v>
      </c>
      <c r="AG1521" s="7">
        <f t="shared" ref="AG1521:AH1521" si="1597">IF(H1521="US",1,0)</f>
        <v>0</v>
      </c>
      <c r="AH1521" s="7">
        <f t="shared" si="1597"/>
        <v>0</v>
      </c>
      <c r="AI1521" s="7">
        <f t="shared" si="1587"/>
        <v>1</v>
      </c>
      <c r="AJ1521" s="7" t="str">
        <f t="shared" si="1588"/>
        <v>0</v>
      </c>
      <c r="AK1521" s="7" t="str">
        <f t="shared" si="1589"/>
        <v>6</v>
      </c>
      <c r="AL1521" s="7" t="str">
        <f t="shared" si="1590"/>
        <v>1</v>
      </c>
      <c r="AM1521" s="7" t="str">
        <f t="shared" si="1591"/>
        <v>0</v>
      </c>
      <c r="AN1521" s="7" t="str">
        <f t="shared" si="1592"/>
        <v>11</v>
      </c>
      <c r="AO1521" s="7" t="str">
        <f t="shared" si="1593"/>
        <v>0</v>
      </c>
      <c r="AP1521" s="7">
        <f t="shared" si="1594"/>
        <v>23.5</v>
      </c>
      <c r="AQ1521" s="7">
        <f t="shared" si="1595"/>
        <v>41.5</v>
      </c>
      <c r="AR1521" s="10">
        <f>IF(AQ1521&lt;AQ1520,AR1520+1,AR1520)</f>
        <v>1</v>
      </c>
      <c r="AS1521" s="10"/>
      <c r="AT1521" s="152"/>
      <c r="AU1521">
        <v>2021</v>
      </c>
    </row>
    <row r="1522" spans="1:47" ht="15" customHeight="1">
      <c r="A1522" s="18" t="s">
        <v>37</v>
      </c>
      <c r="B1522" s="18" t="s">
        <v>37</v>
      </c>
      <c r="C1522" s="18" t="s">
        <v>2762</v>
      </c>
      <c r="D1522" s="18" t="s">
        <v>2029</v>
      </c>
      <c r="E1522" s="18" t="s">
        <v>2763</v>
      </c>
      <c r="F1522" s="17"/>
      <c r="G1522" s="23"/>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7"/>
      <c r="AG1522" s="7"/>
      <c r="AH1522" s="7"/>
      <c r="AI1522" s="7"/>
      <c r="AJ1522" s="7"/>
      <c r="AK1522" s="7"/>
      <c r="AL1522" s="7"/>
      <c r="AM1522" s="7"/>
      <c r="AN1522" s="7"/>
      <c r="AO1522" s="7"/>
      <c r="AP1522" s="7"/>
      <c r="AQ1522" s="7"/>
      <c r="AR1522" s="7"/>
      <c r="AS1522" s="7"/>
      <c r="AT1522" s="152"/>
      <c r="AU1522" s="80" t="s">
        <v>1038</v>
      </c>
    </row>
    <row r="1523" spans="1:47" ht="15" customHeight="1">
      <c r="A1523" s="18" t="s">
        <v>37</v>
      </c>
      <c r="B1523" s="18" t="s">
        <v>37</v>
      </c>
      <c r="C1523" s="18" t="s">
        <v>2762</v>
      </c>
      <c r="D1523" s="18" t="s">
        <v>2764</v>
      </c>
      <c r="E1523" s="18" t="s">
        <v>2763</v>
      </c>
      <c r="F1523" s="17"/>
      <c r="G1523" s="23"/>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7"/>
      <c r="AG1523" s="7"/>
      <c r="AH1523" s="7"/>
      <c r="AI1523" s="7"/>
      <c r="AJ1523" s="7"/>
      <c r="AK1523" s="7"/>
      <c r="AL1523" s="7"/>
      <c r="AM1523" s="7"/>
      <c r="AN1523" s="7"/>
      <c r="AO1523" s="7"/>
      <c r="AP1523" s="7"/>
      <c r="AQ1523" s="7"/>
      <c r="AR1523" s="7"/>
      <c r="AS1523" s="7"/>
      <c r="AT1523" s="152"/>
      <c r="AU1523" s="80" t="s">
        <v>1038</v>
      </c>
    </row>
    <row r="1524" spans="1:47" ht="15" customHeight="1">
      <c r="A1524" s="18" t="s">
        <v>37</v>
      </c>
      <c r="B1524" s="18" t="s">
        <v>37</v>
      </c>
      <c r="C1524" s="18" t="s">
        <v>2762</v>
      </c>
      <c r="D1524" s="18" t="s">
        <v>1926</v>
      </c>
      <c r="E1524" s="18" t="s">
        <v>2763</v>
      </c>
      <c r="F1524" s="17"/>
      <c r="G1524" s="23"/>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7"/>
      <c r="AG1524" s="7"/>
      <c r="AH1524" s="7"/>
      <c r="AI1524" s="7"/>
      <c r="AJ1524" s="7"/>
      <c r="AK1524" s="7"/>
      <c r="AL1524" s="7"/>
      <c r="AM1524" s="7"/>
      <c r="AN1524" s="7"/>
      <c r="AO1524" s="7"/>
      <c r="AP1524" s="7"/>
      <c r="AQ1524" s="7"/>
      <c r="AR1524" s="7"/>
      <c r="AS1524" s="7"/>
      <c r="AT1524" s="152"/>
      <c r="AU1524" s="80" t="s">
        <v>1038</v>
      </c>
    </row>
    <row r="1525" spans="1:47" ht="15" customHeight="1">
      <c r="A1525" s="18" t="s">
        <v>37</v>
      </c>
      <c r="B1525" s="18" t="s">
        <v>37</v>
      </c>
      <c r="C1525" s="18" t="s">
        <v>2762</v>
      </c>
      <c r="D1525" s="18" t="s">
        <v>2765</v>
      </c>
      <c r="E1525" s="18" t="s">
        <v>2763</v>
      </c>
      <c r="F1525" s="17"/>
      <c r="G1525" s="23"/>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7"/>
      <c r="AG1525" s="7"/>
      <c r="AH1525" s="7"/>
      <c r="AI1525" s="7"/>
      <c r="AJ1525" s="7"/>
      <c r="AK1525" s="7"/>
      <c r="AL1525" s="7"/>
      <c r="AM1525" s="7"/>
      <c r="AN1525" s="7"/>
      <c r="AO1525" s="7"/>
      <c r="AP1525" s="7"/>
      <c r="AQ1525" s="7"/>
      <c r="AR1525" s="7"/>
      <c r="AS1525" s="7"/>
      <c r="AT1525" s="152"/>
      <c r="AU1525" s="80" t="s">
        <v>1038</v>
      </c>
    </row>
    <row r="1526" spans="1:47" ht="15" customHeight="1">
      <c r="A1526" s="18" t="s">
        <v>37</v>
      </c>
      <c r="B1526" s="18" t="s">
        <v>37</v>
      </c>
      <c r="C1526" s="18" t="s">
        <v>2762</v>
      </c>
      <c r="D1526" s="18" t="s">
        <v>2766</v>
      </c>
      <c r="E1526" s="18" t="s">
        <v>2763</v>
      </c>
      <c r="F1526" s="17"/>
      <c r="G1526" s="23"/>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7"/>
      <c r="AG1526" s="7"/>
      <c r="AH1526" s="7"/>
      <c r="AI1526" s="7"/>
      <c r="AJ1526" s="7"/>
      <c r="AK1526" s="7"/>
      <c r="AL1526" s="7"/>
      <c r="AM1526" s="7"/>
      <c r="AN1526" s="7"/>
      <c r="AO1526" s="7"/>
      <c r="AP1526" s="7"/>
      <c r="AQ1526" s="7"/>
      <c r="AR1526" s="7"/>
      <c r="AS1526" s="7"/>
      <c r="AT1526" s="152"/>
      <c r="AU1526" s="80" t="s">
        <v>1038</v>
      </c>
    </row>
    <row r="1527" spans="1:47" ht="15" customHeight="1">
      <c r="A1527" s="18" t="s">
        <v>37</v>
      </c>
      <c r="B1527" s="18" t="s">
        <v>37</v>
      </c>
      <c r="C1527" s="18" t="s">
        <v>2762</v>
      </c>
      <c r="D1527" s="18" t="s">
        <v>2767</v>
      </c>
      <c r="E1527" s="18" t="s">
        <v>2763</v>
      </c>
      <c r="F1527" s="17"/>
      <c r="G1527" s="23"/>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7"/>
      <c r="AG1527" s="7"/>
      <c r="AH1527" s="7"/>
      <c r="AI1527" s="7"/>
      <c r="AJ1527" s="7"/>
      <c r="AK1527" s="7"/>
      <c r="AL1527" s="7"/>
      <c r="AM1527" s="7"/>
      <c r="AN1527" s="7"/>
      <c r="AO1527" s="7"/>
      <c r="AP1527" s="7"/>
      <c r="AQ1527" s="7"/>
      <c r="AR1527" s="7"/>
      <c r="AS1527" s="7"/>
      <c r="AT1527" s="152"/>
      <c r="AU1527" s="80" t="s">
        <v>1038</v>
      </c>
    </row>
    <row r="1528" spans="1:47" ht="15" customHeight="1">
      <c r="A1528" s="18" t="s">
        <v>37</v>
      </c>
      <c r="B1528" s="18" t="s">
        <v>37</v>
      </c>
      <c r="C1528" s="18" t="s">
        <v>2762</v>
      </c>
      <c r="D1528" s="18" t="s">
        <v>2768</v>
      </c>
      <c r="E1528" s="18" t="s">
        <v>2769</v>
      </c>
      <c r="F1528" s="17"/>
      <c r="G1528" s="23"/>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7"/>
      <c r="AG1528" s="7"/>
      <c r="AH1528" s="7"/>
      <c r="AI1528" s="7"/>
      <c r="AJ1528" s="7"/>
      <c r="AK1528" s="7"/>
      <c r="AL1528" s="7"/>
      <c r="AM1528" s="7"/>
      <c r="AN1528" s="7"/>
      <c r="AO1528" s="7"/>
      <c r="AP1528" s="7"/>
      <c r="AQ1528" s="7"/>
      <c r="AR1528" s="7"/>
      <c r="AS1528" s="7"/>
      <c r="AT1528" s="152"/>
      <c r="AU1528" s="80" t="s">
        <v>1038</v>
      </c>
    </row>
    <row r="1529" spans="1:47" ht="15" customHeight="1">
      <c r="A1529" s="18" t="s">
        <v>37</v>
      </c>
      <c r="B1529" s="18" t="s">
        <v>37</v>
      </c>
      <c r="C1529" s="18" t="s">
        <v>2762</v>
      </c>
      <c r="D1529" s="18" t="s">
        <v>2770</v>
      </c>
      <c r="E1529" s="18" t="s">
        <v>2763</v>
      </c>
      <c r="F1529" s="17"/>
      <c r="G1529" s="23"/>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7"/>
      <c r="AG1529" s="7"/>
      <c r="AH1529" s="7"/>
      <c r="AI1529" s="7"/>
      <c r="AJ1529" s="7"/>
      <c r="AK1529" s="7"/>
      <c r="AL1529" s="7"/>
      <c r="AM1529" s="7"/>
      <c r="AN1529" s="7"/>
      <c r="AO1529" s="7"/>
      <c r="AP1529" s="7"/>
      <c r="AQ1529" s="7"/>
      <c r="AR1529" s="7"/>
      <c r="AS1529" s="7"/>
      <c r="AT1529" s="152"/>
      <c r="AU1529" s="80" t="s">
        <v>1038</v>
      </c>
    </row>
    <row r="1530" spans="1:47" ht="15" customHeight="1">
      <c r="A1530" s="18" t="s">
        <v>37</v>
      </c>
      <c r="B1530" s="18" t="s">
        <v>37</v>
      </c>
      <c r="C1530" s="18" t="s">
        <v>2762</v>
      </c>
      <c r="D1530" s="18" t="s">
        <v>2771</v>
      </c>
      <c r="E1530" s="18" t="s">
        <v>2769</v>
      </c>
      <c r="F1530" s="17"/>
      <c r="G1530" s="23"/>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7"/>
      <c r="AG1530" s="7"/>
      <c r="AH1530" s="7"/>
      <c r="AI1530" s="7"/>
      <c r="AJ1530" s="7"/>
      <c r="AK1530" s="7"/>
      <c r="AL1530" s="7"/>
      <c r="AM1530" s="7"/>
      <c r="AN1530" s="7"/>
      <c r="AO1530" s="7"/>
      <c r="AP1530" s="7"/>
      <c r="AQ1530" s="7"/>
      <c r="AR1530" s="7"/>
      <c r="AS1530" s="7"/>
      <c r="AT1530" s="152"/>
      <c r="AU1530" s="80" t="s">
        <v>1038</v>
      </c>
    </row>
    <row r="1531" spans="1:47" ht="15" customHeight="1">
      <c r="A1531" s="18" t="s">
        <v>37</v>
      </c>
      <c r="B1531" s="18" t="s">
        <v>37</v>
      </c>
      <c r="C1531" s="18" t="s">
        <v>2762</v>
      </c>
      <c r="D1531" s="18" t="s">
        <v>2772</v>
      </c>
      <c r="E1531" s="18" t="s">
        <v>2769</v>
      </c>
      <c r="F1531" s="17"/>
      <c r="G1531" s="23"/>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7"/>
      <c r="AG1531" s="7"/>
      <c r="AH1531" s="7"/>
      <c r="AI1531" s="7"/>
      <c r="AJ1531" s="7"/>
      <c r="AK1531" s="7"/>
      <c r="AL1531" s="7"/>
      <c r="AM1531" s="7"/>
      <c r="AN1531" s="7"/>
      <c r="AO1531" s="7"/>
      <c r="AP1531" s="7"/>
      <c r="AQ1531" s="7"/>
      <c r="AR1531" s="7"/>
      <c r="AS1531" s="7"/>
      <c r="AT1531" s="152"/>
      <c r="AU1531" s="80" t="s">
        <v>1038</v>
      </c>
    </row>
    <row r="1532" spans="1:47" ht="15" customHeight="1">
      <c r="A1532" s="6" t="s">
        <v>37</v>
      </c>
      <c r="B1532" s="6" t="s">
        <v>37</v>
      </c>
      <c r="C1532" s="6" t="s">
        <v>2773</v>
      </c>
      <c r="D1532" s="6"/>
      <c r="E1532" s="6"/>
      <c r="F1532" s="9">
        <v>0.47</v>
      </c>
      <c r="G1532" s="23" t="s">
        <v>525</v>
      </c>
      <c r="H1532" s="6" t="s">
        <v>446</v>
      </c>
      <c r="I1532" s="6" t="s">
        <v>488</v>
      </c>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7">
        <v>0</v>
      </c>
      <c r="AG1532" s="7">
        <f t="shared" ref="AG1532:AH1532" si="1598">IF(H1532="US",1,0)</f>
        <v>0</v>
      </c>
      <c r="AH1532" s="7">
        <f t="shared" si="1598"/>
        <v>0</v>
      </c>
      <c r="AI1532" s="7">
        <f t="shared" ref="AI1532:AI1539" si="1599">IF(G1532="US",1,0)</f>
        <v>1</v>
      </c>
      <c r="AJ1532" s="7" t="str">
        <f t="shared" ref="AJ1532:AJ1539" si="1600">IF(AF1532=0,"0",IF(AF1532=0.5,"3","6"))</f>
        <v>0</v>
      </c>
      <c r="AK1532" s="7" t="str">
        <f t="shared" ref="AK1532:AK1539" si="1601">IF(AI1532=1,"6","0")</f>
        <v>6</v>
      </c>
      <c r="AL1532" s="7" t="str">
        <f t="shared" ref="AL1532:AL1539" si="1602">IF(AF1532=0,"1",IF(AF1532=0.5,"3","6"))</f>
        <v>1</v>
      </c>
      <c r="AM1532" s="7" t="str">
        <f t="shared" ref="AM1532:AM1539" si="1603">IF(AH1532=1,"7","0")</f>
        <v>0</v>
      </c>
      <c r="AN1532" s="7" t="str">
        <f t="shared" ref="AN1532:AN1539" si="1604">IF(AI1532=1,"11","0")</f>
        <v>11</v>
      </c>
      <c r="AO1532" s="7" t="str">
        <f t="shared" ref="AO1532:AO1539" si="1605">IF(AG1532=1,"14","0")</f>
        <v>0</v>
      </c>
      <c r="AP1532" s="7">
        <f t="shared" ref="AP1532:AP1539" si="1606">(0.5*F1532)*100</f>
        <v>23.5</v>
      </c>
      <c r="AQ1532" s="7">
        <f t="shared" ref="AQ1532:AQ1539" si="1607">SUM(AJ1532+AK1532+AL1532+AM1532+AN1532+AO1532+AP1532)</f>
        <v>41.5</v>
      </c>
      <c r="AR1532" s="10" t="e">
        <f>IF(AQ1532&lt;#REF!,#REF!+1,#REF!)</f>
        <v>#REF!</v>
      </c>
      <c r="AS1532" s="10"/>
      <c r="AT1532" s="152"/>
      <c r="AU1532">
        <v>2021</v>
      </c>
    </row>
    <row r="1533" spans="1:47" ht="15" customHeight="1">
      <c r="A1533" s="28" t="s">
        <v>37</v>
      </c>
      <c r="B1533" s="28" t="s">
        <v>37</v>
      </c>
      <c r="C1533" s="28" t="s">
        <v>1661</v>
      </c>
      <c r="D1533" s="28"/>
      <c r="E1533" s="28"/>
      <c r="F1533" s="81">
        <v>0.09</v>
      </c>
      <c r="G1533" s="23" t="s">
        <v>444</v>
      </c>
      <c r="H1533" s="6" t="s">
        <v>444</v>
      </c>
      <c r="I1533" s="6" t="s">
        <v>488</v>
      </c>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7">
        <v>0</v>
      </c>
      <c r="AG1533" s="7">
        <f t="shared" ref="AG1533:AH1533" si="1608">IF(H1533="US",1,0)</f>
        <v>0</v>
      </c>
      <c r="AH1533" s="7">
        <f t="shared" si="1608"/>
        <v>0</v>
      </c>
      <c r="AI1533" s="7">
        <f t="shared" si="1599"/>
        <v>0</v>
      </c>
      <c r="AJ1533" s="7" t="str">
        <f t="shared" si="1600"/>
        <v>0</v>
      </c>
      <c r="AK1533" s="7" t="str">
        <f t="shared" si="1601"/>
        <v>0</v>
      </c>
      <c r="AL1533" s="7" t="str">
        <f t="shared" si="1602"/>
        <v>1</v>
      </c>
      <c r="AM1533" s="7" t="str">
        <f t="shared" si="1603"/>
        <v>0</v>
      </c>
      <c r="AN1533" s="7" t="str">
        <f t="shared" si="1604"/>
        <v>0</v>
      </c>
      <c r="AO1533" s="7" t="str">
        <f t="shared" si="1605"/>
        <v>0</v>
      </c>
      <c r="AP1533" s="7">
        <f t="shared" si="1606"/>
        <v>4.5</v>
      </c>
      <c r="AQ1533" s="7">
        <f t="shared" si="1607"/>
        <v>5.5</v>
      </c>
      <c r="AR1533" s="10" t="e">
        <f t="shared" ref="AR1533:AR1539" si="1609">IF(AQ1533&lt;AQ1532,AR1532+1,AR1532)</f>
        <v>#REF!</v>
      </c>
      <c r="AS1533" s="10"/>
      <c r="AT1533" s="152"/>
      <c r="AU1533" s="82" t="s">
        <v>1757</v>
      </c>
    </row>
    <row r="1534" spans="1:47" ht="15" customHeight="1">
      <c r="A1534" s="28" t="s">
        <v>37</v>
      </c>
      <c r="B1534" s="28" t="s">
        <v>37</v>
      </c>
      <c r="C1534" s="28" t="s">
        <v>1663</v>
      </c>
      <c r="D1534" s="28"/>
      <c r="E1534" s="28"/>
      <c r="F1534" s="81">
        <v>0.13</v>
      </c>
      <c r="G1534" s="23" t="s">
        <v>444</v>
      </c>
      <c r="H1534" s="6" t="s">
        <v>444</v>
      </c>
      <c r="I1534" s="6" t="s">
        <v>488</v>
      </c>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7">
        <v>0</v>
      </c>
      <c r="AG1534" s="7">
        <f t="shared" ref="AG1534:AH1534" si="1610">IF(H1534="US",1,0)</f>
        <v>0</v>
      </c>
      <c r="AH1534" s="7">
        <f t="shared" si="1610"/>
        <v>0</v>
      </c>
      <c r="AI1534" s="7">
        <f t="shared" si="1599"/>
        <v>0</v>
      </c>
      <c r="AJ1534" s="7" t="str">
        <f t="shared" si="1600"/>
        <v>0</v>
      </c>
      <c r="AK1534" s="7" t="str">
        <f t="shared" si="1601"/>
        <v>0</v>
      </c>
      <c r="AL1534" s="7" t="str">
        <f t="shared" si="1602"/>
        <v>1</v>
      </c>
      <c r="AM1534" s="7" t="str">
        <f t="shared" si="1603"/>
        <v>0</v>
      </c>
      <c r="AN1534" s="7" t="str">
        <f t="shared" si="1604"/>
        <v>0</v>
      </c>
      <c r="AO1534" s="7" t="str">
        <f t="shared" si="1605"/>
        <v>0</v>
      </c>
      <c r="AP1534" s="7">
        <f t="shared" si="1606"/>
        <v>6.5</v>
      </c>
      <c r="AQ1534" s="7">
        <f t="shared" si="1607"/>
        <v>7.5</v>
      </c>
      <c r="AR1534" s="10" t="e">
        <f t="shared" si="1609"/>
        <v>#REF!</v>
      </c>
      <c r="AS1534" s="10"/>
      <c r="AT1534" s="152"/>
      <c r="AU1534" s="82" t="s">
        <v>1757</v>
      </c>
    </row>
    <row r="1535" spans="1:47" ht="15" customHeight="1">
      <c r="A1535" s="28" t="s">
        <v>37</v>
      </c>
      <c r="B1535" s="28" t="s">
        <v>37</v>
      </c>
      <c r="C1535" s="28" t="s">
        <v>1662</v>
      </c>
      <c r="D1535" s="28"/>
      <c r="E1535" s="28"/>
      <c r="F1535" s="81">
        <v>0.12</v>
      </c>
      <c r="G1535" s="23" t="s">
        <v>444</v>
      </c>
      <c r="H1535" s="6" t="s">
        <v>444</v>
      </c>
      <c r="I1535" s="6" t="s">
        <v>488</v>
      </c>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7">
        <v>0</v>
      </c>
      <c r="AG1535" s="7">
        <f t="shared" ref="AG1535:AH1535" si="1611">IF(H1535="US",1,0)</f>
        <v>0</v>
      </c>
      <c r="AH1535" s="7">
        <f t="shared" si="1611"/>
        <v>0</v>
      </c>
      <c r="AI1535" s="7">
        <f t="shared" si="1599"/>
        <v>0</v>
      </c>
      <c r="AJ1535" s="7" t="str">
        <f t="shared" si="1600"/>
        <v>0</v>
      </c>
      <c r="AK1535" s="7" t="str">
        <f t="shared" si="1601"/>
        <v>0</v>
      </c>
      <c r="AL1535" s="7" t="str">
        <f t="shared" si="1602"/>
        <v>1</v>
      </c>
      <c r="AM1535" s="7" t="str">
        <f t="shared" si="1603"/>
        <v>0</v>
      </c>
      <c r="AN1535" s="7" t="str">
        <f t="shared" si="1604"/>
        <v>0</v>
      </c>
      <c r="AO1535" s="7" t="str">
        <f t="shared" si="1605"/>
        <v>0</v>
      </c>
      <c r="AP1535" s="7">
        <f t="shared" si="1606"/>
        <v>6</v>
      </c>
      <c r="AQ1535" s="7">
        <f t="shared" si="1607"/>
        <v>7</v>
      </c>
      <c r="AR1535" s="10" t="e">
        <f t="shared" si="1609"/>
        <v>#REF!</v>
      </c>
      <c r="AS1535" s="10"/>
      <c r="AT1535" s="152"/>
      <c r="AU1535" s="82" t="s">
        <v>1757</v>
      </c>
    </row>
    <row r="1536" spans="1:47" ht="15" customHeight="1">
      <c r="A1536" s="28" t="s">
        <v>37</v>
      </c>
      <c r="B1536" s="28" t="s">
        <v>37</v>
      </c>
      <c r="C1536" s="28" t="s">
        <v>1664</v>
      </c>
      <c r="D1536" s="28"/>
      <c r="E1536" s="28"/>
      <c r="F1536" s="81">
        <v>0.14000000000000001</v>
      </c>
      <c r="G1536" s="23" t="s">
        <v>444</v>
      </c>
      <c r="H1536" s="6" t="s">
        <v>444</v>
      </c>
      <c r="I1536" s="6" t="s">
        <v>488</v>
      </c>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7">
        <v>0</v>
      </c>
      <c r="AG1536" s="7">
        <f t="shared" ref="AG1536:AH1536" si="1612">IF(H1536="US",1,0)</f>
        <v>0</v>
      </c>
      <c r="AH1536" s="7">
        <f t="shared" si="1612"/>
        <v>0</v>
      </c>
      <c r="AI1536" s="7">
        <f t="shared" si="1599"/>
        <v>0</v>
      </c>
      <c r="AJ1536" s="7" t="str">
        <f t="shared" si="1600"/>
        <v>0</v>
      </c>
      <c r="AK1536" s="7" t="str">
        <f t="shared" si="1601"/>
        <v>0</v>
      </c>
      <c r="AL1536" s="7" t="str">
        <f t="shared" si="1602"/>
        <v>1</v>
      </c>
      <c r="AM1536" s="7" t="str">
        <f t="shared" si="1603"/>
        <v>0</v>
      </c>
      <c r="AN1536" s="7" t="str">
        <f t="shared" si="1604"/>
        <v>0</v>
      </c>
      <c r="AO1536" s="7" t="str">
        <f t="shared" si="1605"/>
        <v>0</v>
      </c>
      <c r="AP1536" s="7">
        <f t="shared" si="1606"/>
        <v>7.0000000000000009</v>
      </c>
      <c r="AQ1536" s="7">
        <f t="shared" si="1607"/>
        <v>8</v>
      </c>
      <c r="AR1536" s="10" t="e">
        <f t="shared" si="1609"/>
        <v>#REF!</v>
      </c>
      <c r="AS1536" s="10"/>
      <c r="AT1536" s="152"/>
      <c r="AU1536" s="82" t="s">
        <v>1757</v>
      </c>
    </row>
    <row r="1537" spans="1:47" ht="15" customHeight="1">
      <c r="A1537" s="18" t="s">
        <v>37</v>
      </c>
      <c r="B1537" s="18" t="s">
        <v>37</v>
      </c>
      <c r="C1537" s="18" t="s">
        <v>1665</v>
      </c>
      <c r="D1537" s="18" t="s">
        <v>1926</v>
      </c>
      <c r="E1537" s="18"/>
      <c r="F1537" s="17">
        <v>0</v>
      </c>
      <c r="G1537" s="23" t="s">
        <v>446</v>
      </c>
      <c r="H1537" s="6" t="s">
        <v>1252</v>
      </c>
      <c r="I1537" s="6" t="s">
        <v>1252</v>
      </c>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7">
        <v>0</v>
      </c>
      <c r="AG1537" s="7">
        <f t="shared" ref="AG1537:AH1537" si="1613">IF(H1537="US",1,0)</f>
        <v>0</v>
      </c>
      <c r="AH1537" s="7">
        <f t="shared" si="1613"/>
        <v>0</v>
      </c>
      <c r="AI1537" s="7">
        <f t="shared" si="1599"/>
        <v>0</v>
      </c>
      <c r="AJ1537" s="7" t="str">
        <f t="shared" si="1600"/>
        <v>0</v>
      </c>
      <c r="AK1537" s="7" t="str">
        <f t="shared" si="1601"/>
        <v>0</v>
      </c>
      <c r="AL1537" s="7" t="str">
        <f t="shared" si="1602"/>
        <v>1</v>
      </c>
      <c r="AM1537" s="7" t="str">
        <f t="shared" si="1603"/>
        <v>0</v>
      </c>
      <c r="AN1537" s="7" t="str">
        <f t="shared" si="1604"/>
        <v>0</v>
      </c>
      <c r="AO1537" s="7" t="str">
        <f t="shared" si="1605"/>
        <v>0</v>
      </c>
      <c r="AP1537" s="7">
        <f t="shared" si="1606"/>
        <v>0</v>
      </c>
      <c r="AQ1537" s="7">
        <f t="shared" si="1607"/>
        <v>1</v>
      </c>
      <c r="AR1537" s="10" t="e">
        <f t="shared" si="1609"/>
        <v>#REF!</v>
      </c>
      <c r="AS1537" s="10"/>
      <c r="AT1537" s="152"/>
      <c r="AU1537" s="80" t="s">
        <v>1038</v>
      </c>
    </row>
    <row r="1538" spans="1:47" ht="15" customHeight="1">
      <c r="A1538" s="18" t="s">
        <v>37</v>
      </c>
      <c r="B1538" s="18" t="s">
        <v>37</v>
      </c>
      <c r="C1538" s="18" t="s">
        <v>1665</v>
      </c>
      <c r="D1538" s="18" t="s">
        <v>2774</v>
      </c>
      <c r="E1538" s="18"/>
      <c r="F1538" s="17">
        <v>0.01</v>
      </c>
      <c r="G1538" s="23" t="s">
        <v>446</v>
      </c>
      <c r="H1538" s="6" t="s">
        <v>446</v>
      </c>
      <c r="I1538" s="6" t="s">
        <v>446</v>
      </c>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7">
        <v>0</v>
      </c>
      <c r="AG1538" s="7">
        <f t="shared" ref="AG1538:AH1538" si="1614">IF(H1538="US",1,0)</f>
        <v>0</v>
      </c>
      <c r="AH1538" s="7">
        <f t="shared" si="1614"/>
        <v>0</v>
      </c>
      <c r="AI1538" s="7">
        <f t="shared" si="1599"/>
        <v>0</v>
      </c>
      <c r="AJ1538" s="7" t="str">
        <f t="shared" si="1600"/>
        <v>0</v>
      </c>
      <c r="AK1538" s="7" t="str">
        <f t="shared" si="1601"/>
        <v>0</v>
      </c>
      <c r="AL1538" s="7" t="str">
        <f t="shared" si="1602"/>
        <v>1</v>
      </c>
      <c r="AM1538" s="7" t="str">
        <f t="shared" si="1603"/>
        <v>0</v>
      </c>
      <c r="AN1538" s="7" t="str">
        <f t="shared" si="1604"/>
        <v>0</v>
      </c>
      <c r="AO1538" s="7" t="str">
        <f t="shared" si="1605"/>
        <v>0</v>
      </c>
      <c r="AP1538" s="7">
        <f t="shared" si="1606"/>
        <v>0.5</v>
      </c>
      <c r="AQ1538" s="7">
        <f t="shared" si="1607"/>
        <v>1.5</v>
      </c>
      <c r="AR1538" s="10" t="e">
        <f t="shared" si="1609"/>
        <v>#REF!</v>
      </c>
      <c r="AS1538" s="10"/>
      <c r="AT1538" s="152"/>
      <c r="AU1538" s="80" t="s">
        <v>1038</v>
      </c>
    </row>
    <row r="1539" spans="1:47" ht="15" customHeight="1">
      <c r="A1539" s="6" t="s">
        <v>37</v>
      </c>
      <c r="B1539" s="6" t="s">
        <v>37</v>
      </c>
      <c r="C1539" s="6" t="s">
        <v>1665</v>
      </c>
      <c r="D1539" s="6" t="s">
        <v>2774</v>
      </c>
      <c r="E1539" s="6"/>
      <c r="F1539" s="9">
        <v>0.01</v>
      </c>
      <c r="G1539" s="23" t="s">
        <v>446</v>
      </c>
      <c r="H1539" s="6" t="s">
        <v>446</v>
      </c>
      <c r="I1539" s="6" t="s">
        <v>446</v>
      </c>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7">
        <v>0</v>
      </c>
      <c r="AG1539" s="7">
        <f t="shared" ref="AG1539:AH1539" si="1615">IF(H1539="US",1,0)</f>
        <v>0</v>
      </c>
      <c r="AH1539" s="7">
        <f t="shared" si="1615"/>
        <v>0</v>
      </c>
      <c r="AI1539" s="7">
        <f t="shared" si="1599"/>
        <v>0</v>
      </c>
      <c r="AJ1539" s="7" t="str">
        <f t="shared" si="1600"/>
        <v>0</v>
      </c>
      <c r="AK1539" s="7" t="str">
        <f t="shared" si="1601"/>
        <v>0</v>
      </c>
      <c r="AL1539" s="7" t="str">
        <f t="shared" si="1602"/>
        <v>1</v>
      </c>
      <c r="AM1539" s="7" t="str">
        <f t="shared" si="1603"/>
        <v>0</v>
      </c>
      <c r="AN1539" s="7" t="str">
        <f t="shared" si="1604"/>
        <v>0</v>
      </c>
      <c r="AO1539" s="7" t="str">
        <f t="shared" si="1605"/>
        <v>0</v>
      </c>
      <c r="AP1539" s="7">
        <f t="shared" si="1606"/>
        <v>0.5</v>
      </c>
      <c r="AQ1539" s="7">
        <f t="shared" si="1607"/>
        <v>1.5</v>
      </c>
      <c r="AR1539" s="10" t="e">
        <f t="shared" si="1609"/>
        <v>#REF!</v>
      </c>
      <c r="AS1539" s="10"/>
      <c r="AT1539" s="152"/>
      <c r="AU1539" t="s">
        <v>2775</v>
      </c>
    </row>
    <row r="1540" spans="1:47" ht="15" customHeight="1">
      <c r="A1540" s="18" t="s">
        <v>37</v>
      </c>
      <c r="B1540" s="18" t="s">
        <v>37</v>
      </c>
      <c r="C1540" s="18" t="s">
        <v>1667</v>
      </c>
      <c r="D1540" s="18" t="s">
        <v>2776</v>
      </c>
      <c r="E1540" s="18"/>
      <c r="F1540" s="17"/>
      <c r="G1540" s="23"/>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7"/>
      <c r="AG1540" s="7"/>
      <c r="AH1540" s="7"/>
      <c r="AI1540" s="7"/>
      <c r="AJ1540" s="7"/>
      <c r="AK1540" s="7"/>
      <c r="AL1540" s="7"/>
      <c r="AM1540" s="7"/>
      <c r="AN1540" s="7"/>
      <c r="AO1540" s="7"/>
      <c r="AP1540" s="7"/>
      <c r="AQ1540" s="7"/>
      <c r="AR1540" s="7"/>
      <c r="AS1540" s="7"/>
      <c r="AT1540" s="152"/>
      <c r="AU1540" s="80" t="s">
        <v>1038</v>
      </c>
    </row>
    <row r="1541" spans="1:47" ht="15" customHeight="1">
      <c r="A1541" s="28" t="s">
        <v>37</v>
      </c>
      <c r="B1541" s="28" t="s">
        <v>37</v>
      </c>
      <c r="C1541" s="28" t="s">
        <v>2777</v>
      </c>
      <c r="D1541" s="28"/>
      <c r="E1541" s="28"/>
      <c r="F1541" s="81">
        <v>0.06</v>
      </c>
      <c r="G1541" s="23" t="s">
        <v>444</v>
      </c>
      <c r="H1541" s="6" t="s">
        <v>2778</v>
      </c>
      <c r="I1541" s="92" t="s">
        <v>538</v>
      </c>
      <c r="J1541" s="92"/>
      <c r="K1541" s="92"/>
      <c r="L1541" s="92"/>
      <c r="M1541" s="92"/>
      <c r="N1541" s="92"/>
      <c r="O1541" s="92"/>
      <c r="P1541" s="92"/>
      <c r="Q1541" s="92"/>
      <c r="R1541" s="92"/>
      <c r="S1541" s="92"/>
      <c r="T1541" s="92"/>
      <c r="U1541" s="92"/>
      <c r="V1541" s="92"/>
      <c r="W1541" s="92"/>
      <c r="X1541" s="92"/>
      <c r="Y1541" s="92"/>
      <c r="Z1541" s="92"/>
      <c r="AA1541" s="92"/>
      <c r="AB1541" s="92"/>
      <c r="AC1541" s="92"/>
      <c r="AD1541" s="92"/>
      <c r="AE1541" s="92"/>
      <c r="AF1541" s="7">
        <v>0</v>
      </c>
      <c r="AG1541" s="7">
        <f t="shared" ref="AG1541:AH1541" si="1616">IF(H1541="US",1,0)</f>
        <v>0</v>
      </c>
      <c r="AH1541" s="7">
        <f t="shared" si="1616"/>
        <v>0</v>
      </c>
      <c r="AI1541" s="7">
        <f t="shared" ref="AI1541:AI1551" si="1617">IF(G1541="US",1,0)</f>
        <v>0</v>
      </c>
      <c r="AJ1541" s="7" t="str">
        <f t="shared" ref="AJ1541:AJ1551" si="1618">IF(AF1541=0,"0",IF(AF1541=0.5,"3","6"))</f>
        <v>0</v>
      </c>
      <c r="AK1541" s="7" t="str">
        <f t="shared" ref="AK1541:AK1551" si="1619">IF(AI1541=1,"6","0")</f>
        <v>0</v>
      </c>
      <c r="AL1541" s="7" t="str">
        <f t="shared" ref="AL1541:AL1551" si="1620">IF(AF1541=0,"1",IF(AF1541=0.5,"3","6"))</f>
        <v>1</v>
      </c>
      <c r="AM1541" s="7" t="str">
        <f t="shared" ref="AM1541:AM1551" si="1621">IF(AH1541=1,"7","0")</f>
        <v>0</v>
      </c>
      <c r="AN1541" s="7" t="str">
        <f t="shared" ref="AN1541:AN1551" si="1622">IF(AI1541=1,"11","0")</f>
        <v>0</v>
      </c>
      <c r="AO1541" s="7" t="str">
        <f t="shared" ref="AO1541:AO1551" si="1623">IF(AG1541=1,"14","0")</f>
        <v>0</v>
      </c>
      <c r="AP1541" s="7">
        <f t="shared" ref="AP1541:AP1551" si="1624">(0.5*F1541)*100</f>
        <v>3</v>
      </c>
      <c r="AQ1541" s="7">
        <f t="shared" ref="AQ1541:AQ1551" si="1625">SUM(AJ1541+AK1541+AL1541+AM1541+AN1541+AO1541+AP1541)</f>
        <v>4</v>
      </c>
      <c r="AR1541" s="10" t="e">
        <f>IF(AQ1541&lt;#REF!,#REF!+1,#REF!)</f>
        <v>#REF!</v>
      </c>
      <c r="AS1541" s="10"/>
      <c r="AT1541" s="152"/>
      <c r="AU1541" s="82" t="s">
        <v>1757</v>
      </c>
    </row>
    <row r="1542" spans="1:47" ht="15" customHeight="1">
      <c r="A1542" s="28" t="s">
        <v>37</v>
      </c>
      <c r="B1542" s="28" t="s">
        <v>37</v>
      </c>
      <c r="C1542" s="28" t="s">
        <v>2779</v>
      </c>
      <c r="D1542" s="28"/>
      <c r="E1542" s="28"/>
      <c r="F1542" s="81">
        <v>0.06</v>
      </c>
      <c r="G1542" s="23" t="s">
        <v>444</v>
      </c>
      <c r="H1542" s="6" t="s">
        <v>2778</v>
      </c>
      <c r="I1542" s="6" t="s">
        <v>446</v>
      </c>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7">
        <v>0</v>
      </c>
      <c r="AG1542" s="7">
        <f t="shared" ref="AG1542:AH1542" si="1626">IF(H1542="US",1,0)</f>
        <v>0</v>
      </c>
      <c r="AH1542" s="7">
        <f t="shared" si="1626"/>
        <v>0</v>
      </c>
      <c r="AI1542" s="7">
        <f t="shared" si="1617"/>
        <v>0</v>
      </c>
      <c r="AJ1542" s="7" t="str">
        <f t="shared" si="1618"/>
        <v>0</v>
      </c>
      <c r="AK1542" s="7" t="str">
        <f t="shared" si="1619"/>
        <v>0</v>
      </c>
      <c r="AL1542" s="7" t="str">
        <f t="shared" si="1620"/>
        <v>1</v>
      </c>
      <c r="AM1542" s="7" t="str">
        <f t="shared" si="1621"/>
        <v>0</v>
      </c>
      <c r="AN1542" s="7" t="str">
        <f t="shared" si="1622"/>
        <v>0</v>
      </c>
      <c r="AO1542" s="7" t="str">
        <f t="shared" si="1623"/>
        <v>0</v>
      </c>
      <c r="AP1542" s="7">
        <f t="shared" si="1624"/>
        <v>3</v>
      </c>
      <c r="AQ1542" s="7">
        <f t="shared" si="1625"/>
        <v>4</v>
      </c>
      <c r="AR1542" s="10" t="e">
        <f t="shared" ref="AR1542:AR1543" si="1627">IF(AQ1542&lt;AQ1541,AR1541+1,AR1541)</f>
        <v>#REF!</v>
      </c>
      <c r="AS1542" s="10"/>
      <c r="AT1542" s="152"/>
      <c r="AU1542" s="82" t="s">
        <v>1757</v>
      </c>
    </row>
    <row r="1543" spans="1:47" ht="15" customHeight="1">
      <c r="A1543" s="28" t="s">
        <v>37</v>
      </c>
      <c r="B1543" s="28" t="s">
        <v>37</v>
      </c>
      <c r="C1543" s="28" t="s">
        <v>1680</v>
      </c>
      <c r="D1543" s="28"/>
      <c r="E1543" s="28"/>
      <c r="F1543" s="81">
        <v>7.0000000000000007E-2</v>
      </c>
      <c r="G1543" s="23" t="s">
        <v>444</v>
      </c>
      <c r="H1543" s="6" t="s">
        <v>444</v>
      </c>
      <c r="I1543" s="6" t="s">
        <v>446</v>
      </c>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7">
        <v>0</v>
      </c>
      <c r="AG1543" s="7">
        <f t="shared" ref="AG1543:AH1543" si="1628">IF(H1543="US",1,0)</f>
        <v>0</v>
      </c>
      <c r="AH1543" s="7">
        <f t="shared" si="1628"/>
        <v>0</v>
      </c>
      <c r="AI1543" s="7">
        <f t="shared" si="1617"/>
        <v>0</v>
      </c>
      <c r="AJ1543" s="7" t="str">
        <f t="shared" si="1618"/>
        <v>0</v>
      </c>
      <c r="AK1543" s="7" t="str">
        <f t="shared" si="1619"/>
        <v>0</v>
      </c>
      <c r="AL1543" s="7" t="str">
        <f t="shared" si="1620"/>
        <v>1</v>
      </c>
      <c r="AM1543" s="7" t="str">
        <f t="shared" si="1621"/>
        <v>0</v>
      </c>
      <c r="AN1543" s="7" t="str">
        <f t="shared" si="1622"/>
        <v>0</v>
      </c>
      <c r="AO1543" s="7" t="str">
        <f t="shared" si="1623"/>
        <v>0</v>
      </c>
      <c r="AP1543" s="7">
        <f t="shared" si="1624"/>
        <v>3.5000000000000004</v>
      </c>
      <c r="AQ1543" s="7">
        <f t="shared" si="1625"/>
        <v>4.5</v>
      </c>
      <c r="AR1543" s="10" t="e">
        <f t="shared" si="1627"/>
        <v>#REF!</v>
      </c>
      <c r="AS1543" s="10"/>
      <c r="AT1543" s="152"/>
      <c r="AU1543" s="82" t="s">
        <v>1757</v>
      </c>
    </row>
    <row r="1544" spans="1:47" ht="15" customHeight="1">
      <c r="A1544" s="18" t="s">
        <v>37</v>
      </c>
      <c r="B1544" s="18" t="s">
        <v>37</v>
      </c>
      <c r="C1544" s="18" t="s">
        <v>2780</v>
      </c>
      <c r="D1544" s="18"/>
      <c r="E1544" s="18" t="s">
        <v>2763</v>
      </c>
      <c r="F1544" s="17">
        <v>7.0000000000000007E-2</v>
      </c>
      <c r="G1544" s="23" t="s">
        <v>444</v>
      </c>
      <c r="H1544" s="6" t="s">
        <v>444</v>
      </c>
      <c r="I1544" s="6" t="s">
        <v>446</v>
      </c>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7">
        <v>0</v>
      </c>
      <c r="AG1544" s="7">
        <f t="shared" ref="AG1544:AH1544" si="1629">IF(H1544="US",1,0)</f>
        <v>0</v>
      </c>
      <c r="AH1544" s="7">
        <f t="shared" si="1629"/>
        <v>0</v>
      </c>
      <c r="AI1544" s="7">
        <f t="shared" si="1617"/>
        <v>0</v>
      </c>
      <c r="AJ1544" s="7" t="str">
        <f t="shared" si="1618"/>
        <v>0</v>
      </c>
      <c r="AK1544" s="7" t="str">
        <f t="shared" si="1619"/>
        <v>0</v>
      </c>
      <c r="AL1544" s="7" t="str">
        <f t="shared" si="1620"/>
        <v>1</v>
      </c>
      <c r="AM1544" s="7" t="str">
        <f t="shared" si="1621"/>
        <v>0</v>
      </c>
      <c r="AN1544" s="7" t="str">
        <f t="shared" si="1622"/>
        <v>0</v>
      </c>
      <c r="AO1544" s="7" t="str">
        <f t="shared" si="1623"/>
        <v>0</v>
      </c>
      <c r="AP1544" s="7">
        <f t="shared" si="1624"/>
        <v>3.5000000000000004</v>
      </c>
      <c r="AQ1544" s="7">
        <f t="shared" si="1625"/>
        <v>4.5</v>
      </c>
      <c r="AR1544" s="10" t="e">
        <f>IF(AQ1544&lt;#REF!,#REF!+1,#REF!)</f>
        <v>#REF!</v>
      </c>
      <c r="AS1544" s="10"/>
      <c r="AT1544" s="152"/>
      <c r="AU1544" s="80" t="s">
        <v>1038</v>
      </c>
    </row>
    <row r="1545" spans="1:47" ht="15" customHeight="1">
      <c r="A1545" s="6" t="s">
        <v>37</v>
      </c>
      <c r="B1545" s="6" t="s">
        <v>37</v>
      </c>
      <c r="C1545" s="6" t="s">
        <v>2781</v>
      </c>
      <c r="D1545" s="6"/>
      <c r="E1545" s="6"/>
      <c r="F1545" s="9">
        <v>7.0000000000000007E-2</v>
      </c>
      <c r="G1545" s="23" t="s">
        <v>444</v>
      </c>
      <c r="H1545" s="6" t="s">
        <v>444</v>
      </c>
      <c r="I1545" s="6" t="s">
        <v>446</v>
      </c>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7">
        <v>0</v>
      </c>
      <c r="AG1545" s="7">
        <f t="shared" ref="AG1545:AH1545" si="1630">IF(H1545="US",1,0)</f>
        <v>0</v>
      </c>
      <c r="AH1545" s="7">
        <f t="shared" si="1630"/>
        <v>0</v>
      </c>
      <c r="AI1545" s="7">
        <f t="shared" si="1617"/>
        <v>0</v>
      </c>
      <c r="AJ1545" s="7" t="str">
        <f t="shared" si="1618"/>
        <v>0</v>
      </c>
      <c r="AK1545" s="7" t="str">
        <f t="shared" si="1619"/>
        <v>0</v>
      </c>
      <c r="AL1545" s="7" t="str">
        <f t="shared" si="1620"/>
        <v>1</v>
      </c>
      <c r="AM1545" s="7" t="str">
        <f t="shared" si="1621"/>
        <v>0</v>
      </c>
      <c r="AN1545" s="7" t="str">
        <f t="shared" si="1622"/>
        <v>0</v>
      </c>
      <c r="AO1545" s="7" t="str">
        <f t="shared" si="1623"/>
        <v>0</v>
      </c>
      <c r="AP1545" s="7">
        <f t="shared" si="1624"/>
        <v>3.5000000000000004</v>
      </c>
      <c r="AQ1545" s="7">
        <f t="shared" si="1625"/>
        <v>4.5</v>
      </c>
      <c r="AR1545" s="10" t="e">
        <f t="shared" ref="AR1545:AR1551" si="1631">IF(AQ1545&lt;AQ1544,AR1544+1,AR1544)</f>
        <v>#REF!</v>
      </c>
      <c r="AS1545" s="10"/>
      <c r="AT1545" s="152"/>
      <c r="AU1545" t="s">
        <v>1812</v>
      </c>
    </row>
    <row r="1546" spans="1:47" ht="15" customHeight="1">
      <c r="A1546" s="6" t="s">
        <v>37</v>
      </c>
      <c r="B1546" s="6" t="s">
        <v>37</v>
      </c>
      <c r="C1546" s="6" t="s">
        <v>2782</v>
      </c>
      <c r="D1546" s="6"/>
      <c r="E1546" s="6"/>
      <c r="F1546" s="9">
        <v>7.0000000000000007E-2</v>
      </c>
      <c r="G1546" s="23" t="s">
        <v>444</v>
      </c>
      <c r="H1546" s="6" t="s">
        <v>444</v>
      </c>
      <c r="I1546" s="6" t="s">
        <v>446</v>
      </c>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7">
        <v>0</v>
      </c>
      <c r="AG1546" s="7">
        <f t="shared" ref="AG1546:AH1546" si="1632">IF(H1546="US",1,0)</f>
        <v>0</v>
      </c>
      <c r="AH1546" s="7">
        <f t="shared" si="1632"/>
        <v>0</v>
      </c>
      <c r="AI1546" s="7">
        <f t="shared" si="1617"/>
        <v>0</v>
      </c>
      <c r="AJ1546" s="7" t="str">
        <f t="shared" si="1618"/>
        <v>0</v>
      </c>
      <c r="AK1546" s="7" t="str">
        <f t="shared" si="1619"/>
        <v>0</v>
      </c>
      <c r="AL1546" s="7" t="str">
        <f t="shared" si="1620"/>
        <v>1</v>
      </c>
      <c r="AM1546" s="7" t="str">
        <f t="shared" si="1621"/>
        <v>0</v>
      </c>
      <c r="AN1546" s="7" t="str">
        <f t="shared" si="1622"/>
        <v>0</v>
      </c>
      <c r="AO1546" s="7" t="str">
        <f t="shared" si="1623"/>
        <v>0</v>
      </c>
      <c r="AP1546" s="7">
        <f t="shared" si="1624"/>
        <v>3.5000000000000004</v>
      </c>
      <c r="AQ1546" s="7">
        <f t="shared" si="1625"/>
        <v>4.5</v>
      </c>
      <c r="AR1546" s="10" t="e">
        <f t="shared" si="1631"/>
        <v>#REF!</v>
      </c>
      <c r="AS1546" s="10"/>
      <c r="AT1546" s="152"/>
      <c r="AU1546" t="s">
        <v>1812</v>
      </c>
    </row>
    <row r="1547" spans="1:47" ht="15" customHeight="1">
      <c r="A1547" s="28" t="s">
        <v>37</v>
      </c>
      <c r="B1547" s="28" t="s">
        <v>37</v>
      </c>
      <c r="C1547" s="28" t="s">
        <v>2783</v>
      </c>
      <c r="D1547" s="28"/>
      <c r="E1547" s="28"/>
      <c r="F1547" s="81">
        <v>0.01</v>
      </c>
      <c r="G1547" s="23" t="s">
        <v>446</v>
      </c>
      <c r="H1547" s="6" t="s">
        <v>445</v>
      </c>
      <c r="I1547" s="6" t="s">
        <v>446</v>
      </c>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7">
        <v>0</v>
      </c>
      <c r="AG1547" s="7">
        <f t="shared" ref="AG1547:AH1547" si="1633">IF(H1547="US",1,0)</f>
        <v>0</v>
      </c>
      <c r="AH1547" s="7">
        <f t="shared" si="1633"/>
        <v>0</v>
      </c>
      <c r="AI1547" s="7">
        <f t="shared" si="1617"/>
        <v>0</v>
      </c>
      <c r="AJ1547" s="7" t="str">
        <f t="shared" si="1618"/>
        <v>0</v>
      </c>
      <c r="AK1547" s="7" t="str">
        <f t="shared" si="1619"/>
        <v>0</v>
      </c>
      <c r="AL1547" s="7" t="str">
        <f t="shared" si="1620"/>
        <v>1</v>
      </c>
      <c r="AM1547" s="7" t="str">
        <f t="shared" si="1621"/>
        <v>0</v>
      </c>
      <c r="AN1547" s="7" t="str">
        <f t="shared" si="1622"/>
        <v>0</v>
      </c>
      <c r="AO1547" s="7" t="str">
        <f t="shared" si="1623"/>
        <v>0</v>
      </c>
      <c r="AP1547" s="7">
        <f t="shared" si="1624"/>
        <v>0.5</v>
      </c>
      <c r="AQ1547" s="7">
        <f t="shared" si="1625"/>
        <v>1.5</v>
      </c>
      <c r="AR1547" s="10" t="e">
        <f t="shared" si="1631"/>
        <v>#REF!</v>
      </c>
      <c r="AS1547" s="10"/>
      <c r="AT1547" s="152"/>
      <c r="AU1547" s="82" t="s">
        <v>1757</v>
      </c>
    </row>
    <row r="1548" spans="1:47" ht="15" customHeight="1">
      <c r="A1548" s="28" t="s">
        <v>37</v>
      </c>
      <c r="B1548" s="28" t="s">
        <v>37</v>
      </c>
      <c r="C1548" s="28" t="s">
        <v>2784</v>
      </c>
      <c r="D1548" s="28"/>
      <c r="E1548" s="28"/>
      <c r="F1548" s="81">
        <v>0.01</v>
      </c>
      <c r="G1548" s="23" t="s">
        <v>446</v>
      </c>
      <c r="H1548" s="6" t="s">
        <v>445</v>
      </c>
      <c r="I1548" s="6" t="s">
        <v>446</v>
      </c>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7">
        <v>0</v>
      </c>
      <c r="AG1548" s="7">
        <f t="shared" ref="AG1548:AH1548" si="1634">IF(H1548="US",1,0)</f>
        <v>0</v>
      </c>
      <c r="AH1548" s="7">
        <f t="shared" si="1634"/>
        <v>0</v>
      </c>
      <c r="AI1548" s="7">
        <f t="shared" si="1617"/>
        <v>0</v>
      </c>
      <c r="AJ1548" s="7" t="str">
        <f t="shared" si="1618"/>
        <v>0</v>
      </c>
      <c r="AK1548" s="7" t="str">
        <f t="shared" si="1619"/>
        <v>0</v>
      </c>
      <c r="AL1548" s="7" t="str">
        <f t="shared" si="1620"/>
        <v>1</v>
      </c>
      <c r="AM1548" s="7" t="str">
        <f t="shared" si="1621"/>
        <v>0</v>
      </c>
      <c r="AN1548" s="7" t="str">
        <f t="shared" si="1622"/>
        <v>0</v>
      </c>
      <c r="AO1548" s="7" t="str">
        <f t="shared" si="1623"/>
        <v>0</v>
      </c>
      <c r="AP1548" s="7">
        <f t="shared" si="1624"/>
        <v>0.5</v>
      </c>
      <c r="AQ1548" s="7">
        <f t="shared" si="1625"/>
        <v>1.5</v>
      </c>
      <c r="AR1548" s="10" t="e">
        <f t="shared" si="1631"/>
        <v>#REF!</v>
      </c>
      <c r="AS1548" s="10"/>
      <c r="AT1548" s="152"/>
      <c r="AU1548" s="82" t="s">
        <v>1757</v>
      </c>
    </row>
    <row r="1549" spans="1:47" ht="15" customHeight="1">
      <c r="A1549" s="28" t="s">
        <v>37</v>
      </c>
      <c r="B1549" s="28" t="s">
        <v>37</v>
      </c>
      <c r="C1549" s="28" t="s">
        <v>2785</v>
      </c>
      <c r="D1549" s="28"/>
      <c r="E1549" s="28"/>
      <c r="F1549" s="81">
        <v>0.06</v>
      </c>
      <c r="G1549" s="23" t="s">
        <v>444</v>
      </c>
      <c r="H1549" s="6" t="s">
        <v>444</v>
      </c>
      <c r="I1549" s="6" t="s">
        <v>1265</v>
      </c>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7">
        <v>0</v>
      </c>
      <c r="AG1549" s="7">
        <f t="shared" ref="AG1549:AH1549" si="1635">IF(H1549="US",1,0)</f>
        <v>0</v>
      </c>
      <c r="AH1549" s="7">
        <f t="shared" si="1635"/>
        <v>0</v>
      </c>
      <c r="AI1549" s="7">
        <f t="shared" si="1617"/>
        <v>0</v>
      </c>
      <c r="AJ1549" s="7" t="str">
        <f t="shared" si="1618"/>
        <v>0</v>
      </c>
      <c r="AK1549" s="7" t="str">
        <f t="shared" si="1619"/>
        <v>0</v>
      </c>
      <c r="AL1549" s="7" t="str">
        <f t="shared" si="1620"/>
        <v>1</v>
      </c>
      <c r="AM1549" s="7" t="str">
        <f t="shared" si="1621"/>
        <v>0</v>
      </c>
      <c r="AN1549" s="7" t="str">
        <f t="shared" si="1622"/>
        <v>0</v>
      </c>
      <c r="AO1549" s="7" t="str">
        <f t="shared" si="1623"/>
        <v>0</v>
      </c>
      <c r="AP1549" s="7">
        <f t="shared" si="1624"/>
        <v>3</v>
      </c>
      <c r="AQ1549" s="7">
        <f t="shared" si="1625"/>
        <v>4</v>
      </c>
      <c r="AR1549" s="10" t="e">
        <f t="shared" si="1631"/>
        <v>#REF!</v>
      </c>
      <c r="AS1549" s="10"/>
      <c r="AT1549" s="152"/>
      <c r="AU1549" s="82" t="s">
        <v>1757</v>
      </c>
    </row>
    <row r="1550" spans="1:47" ht="15" customHeight="1">
      <c r="A1550" s="28" t="s">
        <v>37</v>
      </c>
      <c r="B1550" s="28" t="s">
        <v>37</v>
      </c>
      <c r="C1550" s="28" t="s">
        <v>2786</v>
      </c>
      <c r="D1550" s="28"/>
      <c r="E1550" s="28"/>
      <c r="F1550" s="81">
        <v>0.06</v>
      </c>
      <c r="G1550" s="23" t="s">
        <v>444</v>
      </c>
      <c r="H1550" s="6" t="s">
        <v>444</v>
      </c>
      <c r="I1550" s="6" t="s">
        <v>1265</v>
      </c>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7">
        <v>0</v>
      </c>
      <c r="AG1550" s="7">
        <f t="shared" ref="AG1550:AH1550" si="1636">IF(H1550="US",1,0)</f>
        <v>0</v>
      </c>
      <c r="AH1550" s="7">
        <f t="shared" si="1636"/>
        <v>0</v>
      </c>
      <c r="AI1550" s="7">
        <f t="shared" si="1617"/>
        <v>0</v>
      </c>
      <c r="AJ1550" s="7" t="str">
        <f t="shared" si="1618"/>
        <v>0</v>
      </c>
      <c r="AK1550" s="7" t="str">
        <f t="shared" si="1619"/>
        <v>0</v>
      </c>
      <c r="AL1550" s="7" t="str">
        <f t="shared" si="1620"/>
        <v>1</v>
      </c>
      <c r="AM1550" s="7" t="str">
        <f t="shared" si="1621"/>
        <v>0</v>
      </c>
      <c r="AN1550" s="7" t="str">
        <f t="shared" si="1622"/>
        <v>0</v>
      </c>
      <c r="AO1550" s="7" t="str">
        <f t="shared" si="1623"/>
        <v>0</v>
      </c>
      <c r="AP1550" s="7">
        <f t="shared" si="1624"/>
        <v>3</v>
      </c>
      <c r="AQ1550" s="7">
        <f t="shared" si="1625"/>
        <v>4</v>
      </c>
      <c r="AR1550" s="10" t="e">
        <f t="shared" si="1631"/>
        <v>#REF!</v>
      </c>
      <c r="AS1550" s="10"/>
      <c r="AT1550" s="152"/>
      <c r="AU1550" s="82" t="s">
        <v>1757</v>
      </c>
    </row>
    <row r="1551" spans="1:47" ht="15" customHeight="1">
      <c r="A1551" s="28" t="s">
        <v>37</v>
      </c>
      <c r="B1551" s="28" t="s">
        <v>37</v>
      </c>
      <c r="C1551" s="28" t="s">
        <v>1678</v>
      </c>
      <c r="D1551" s="28"/>
      <c r="E1551" s="28"/>
      <c r="F1551" s="81">
        <v>7.0000000000000007E-2</v>
      </c>
      <c r="G1551" s="23" t="s">
        <v>444</v>
      </c>
      <c r="H1551" s="6" t="s">
        <v>444</v>
      </c>
      <c r="I1551" s="6" t="s">
        <v>446</v>
      </c>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7">
        <v>0</v>
      </c>
      <c r="AG1551" s="7">
        <f t="shared" ref="AG1551:AH1551" si="1637">IF(H1551="US",1,0)</f>
        <v>0</v>
      </c>
      <c r="AH1551" s="7">
        <f t="shared" si="1637"/>
        <v>0</v>
      </c>
      <c r="AI1551" s="7">
        <f t="shared" si="1617"/>
        <v>0</v>
      </c>
      <c r="AJ1551" s="7" t="str">
        <f t="shared" si="1618"/>
        <v>0</v>
      </c>
      <c r="AK1551" s="7" t="str">
        <f t="shared" si="1619"/>
        <v>0</v>
      </c>
      <c r="AL1551" s="7" t="str">
        <f t="shared" si="1620"/>
        <v>1</v>
      </c>
      <c r="AM1551" s="7" t="str">
        <f t="shared" si="1621"/>
        <v>0</v>
      </c>
      <c r="AN1551" s="7" t="str">
        <f t="shared" si="1622"/>
        <v>0</v>
      </c>
      <c r="AO1551" s="7" t="str">
        <f t="shared" si="1623"/>
        <v>0</v>
      </c>
      <c r="AP1551" s="7">
        <f t="shared" si="1624"/>
        <v>3.5000000000000004</v>
      </c>
      <c r="AQ1551" s="7">
        <f t="shared" si="1625"/>
        <v>4.5</v>
      </c>
      <c r="AR1551" s="10" t="e">
        <f t="shared" si="1631"/>
        <v>#REF!</v>
      </c>
      <c r="AS1551" s="10"/>
      <c r="AT1551" s="152"/>
      <c r="AU1551" s="82" t="s">
        <v>1757</v>
      </c>
    </row>
    <row r="1552" spans="1:47" ht="15" customHeight="1">
      <c r="A1552" s="18" t="s">
        <v>37</v>
      </c>
      <c r="B1552" s="18" t="s">
        <v>37</v>
      </c>
      <c r="C1552" s="18" t="s">
        <v>2787</v>
      </c>
      <c r="D1552" s="18" t="s">
        <v>2029</v>
      </c>
      <c r="E1552" s="18" t="s">
        <v>2788</v>
      </c>
      <c r="F1552" s="17"/>
      <c r="G1552" s="23"/>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7"/>
      <c r="AG1552" s="7"/>
      <c r="AH1552" s="7"/>
      <c r="AI1552" s="7"/>
      <c r="AJ1552" s="7"/>
      <c r="AK1552" s="7"/>
      <c r="AL1552" s="7"/>
      <c r="AM1552" s="7"/>
      <c r="AN1552" s="7"/>
      <c r="AO1552" s="7"/>
      <c r="AP1552" s="7"/>
      <c r="AQ1552" s="7"/>
      <c r="AR1552" s="7"/>
      <c r="AS1552" s="7"/>
      <c r="AT1552" s="152"/>
      <c r="AU1552" s="80" t="s">
        <v>1038</v>
      </c>
    </row>
    <row r="1553" spans="1:47" ht="15" customHeight="1">
      <c r="A1553" s="18" t="s">
        <v>37</v>
      </c>
      <c r="B1553" s="18" t="s">
        <v>37</v>
      </c>
      <c r="C1553" s="18" t="s">
        <v>2787</v>
      </c>
      <c r="D1553" s="18" t="s">
        <v>2789</v>
      </c>
      <c r="E1553" s="18" t="s">
        <v>2788</v>
      </c>
      <c r="F1553" s="17"/>
      <c r="G1553" s="23"/>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7"/>
      <c r="AG1553" s="7"/>
      <c r="AH1553" s="7"/>
      <c r="AI1553" s="7"/>
      <c r="AJ1553" s="7"/>
      <c r="AK1553" s="7"/>
      <c r="AL1553" s="7"/>
      <c r="AM1553" s="7"/>
      <c r="AN1553" s="7"/>
      <c r="AO1553" s="7"/>
      <c r="AP1553" s="7"/>
      <c r="AQ1553" s="7"/>
      <c r="AR1553" s="7"/>
      <c r="AS1553" s="7"/>
      <c r="AT1553" s="152"/>
      <c r="AU1553" s="80" t="s">
        <v>1038</v>
      </c>
    </row>
    <row r="1554" spans="1:47" ht="15" customHeight="1">
      <c r="A1554" s="6" t="s">
        <v>37</v>
      </c>
      <c r="B1554" s="6" t="s">
        <v>37</v>
      </c>
      <c r="C1554" s="6" t="s">
        <v>2787</v>
      </c>
      <c r="D1554" s="6"/>
      <c r="E1554" s="6" t="s">
        <v>2788</v>
      </c>
      <c r="F1554" s="9">
        <v>0.1</v>
      </c>
      <c r="G1554" s="23" t="s">
        <v>444</v>
      </c>
      <c r="H1554" s="6" t="s">
        <v>446</v>
      </c>
      <c r="I1554" s="6" t="s">
        <v>488</v>
      </c>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7">
        <v>0</v>
      </c>
      <c r="AG1554" s="7">
        <f t="shared" ref="AG1554:AH1554" si="1638">IF(H1554="US",1,0)</f>
        <v>0</v>
      </c>
      <c r="AH1554" s="7">
        <f t="shared" si="1638"/>
        <v>0</v>
      </c>
      <c r="AI1554" s="7">
        <f t="shared" ref="AI1554:AI1562" si="1639">IF(G1554="US",1,0)</f>
        <v>0</v>
      </c>
      <c r="AJ1554" s="7" t="str">
        <f t="shared" ref="AJ1554:AJ1562" si="1640">IF(AF1554=0,"0",IF(AF1554=0.5,"3","6"))</f>
        <v>0</v>
      </c>
      <c r="AK1554" s="7" t="str">
        <f t="shared" ref="AK1554:AK1562" si="1641">IF(AI1554=1,"6","0")</f>
        <v>0</v>
      </c>
      <c r="AL1554" s="7" t="str">
        <f t="shared" ref="AL1554:AL1562" si="1642">IF(AF1554=0,"1",IF(AF1554=0.5,"3","6"))</f>
        <v>1</v>
      </c>
      <c r="AM1554" s="7" t="str">
        <f t="shared" ref="AM1554:AM1562" si="1643">IF(AH1554=1,"7","0")</f>
        <v>0</v>
      </c>
      <c r="AN1554" s="7" t="str">
        <f t="shared" ref="AN1554:AN1562" si="1644">IF(AI1554=1,"11","0")</f>
        <v>0</v>
      </c>
      <c r="AO1554" s="7" t="str">
        <f t="shared" ref="AO1554:AO1562" si="1645">IF(AG1554=1,"14","0")</f>
        <v>0</v>
      </c>
      <c r="AP1554" s="7">
        <f t="shared" ref="AP1554:AP1562" si="1646">(0.5*F1554)*100</f>
        <v>5</v>
      </c>
      <c r="AQ1554" s="7">
        <f t="shared" ref="AQ1554:AQ1562" si="1647">SUM(AJ1554+AK1554+AL1554+AM1554+AN1554+AO1554+AP1554)</f>
        <v>6</v>
      </c>
      <c r="AR1554" s="10">
        <f>IF(AQ1554&lt;AQ1562,AR1562+1,AR1562)</f>
        <v>1</v>
      </c>
      <c r="AS1554" s="10"/>
      <c r="AT1554" s="152"/>
      <c r="AU1554" t="s">
        <v>2790</v>
      </c>
    </row>
    <row r="1555" spans="1:47" ht="15" customHeight="1">
      <c r="A1555" s="18" t="s">
        <v>37</v>
      </c>
      <c r="B1555" s="18" t="s">
        <v>37</v>
      </c>
      <c r="C1555" s="18" t="s">
        <v>2787</v>
      </c>
      <c r="D1555" s="18" t="s">
        <v>1926</v>
      </c>
      <c r="E1555" s="18" t="s">
        <v>2788</v>
      </c>
      <c r="F1555" s="17">
        <v>0.1</v>
      </c>
      <c r="G1555" s="23" t="s">
        <v>444</v>
      </c>
      <c r="H1555" s="6" t="s">
        <v>446</v>
      </c>
      <c r="I1555" s="6" t="s">
        <v>488</v>
      </c>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7">
        <v>0</v>
      </c>
      <c r="AG1555" s="7">
        <f t="shared" ref="AG1555:AH1555" si="1648">IF(H1555="US",1,0)</f>
        <v>0</v>
      </c>
      <c r="AH1555" s="7">
        <f t="shared" si="1648"/>
        <v>0</v>
      </c>
      <c r="AI1555" s="7">
        <f t="shared" si="1639"/>
        <v>0</v>
      </c>
      <c r="AJ1555" s="7" t="str">
        <f t="shared" si="1640"/>
        <v>0</v>
      </c>
      <c r="AK1555" s="7" t="str">
        <f t="shared" si="1641"/>
        <v>0</v>
      </c>
      <c r="AL1555" s="7" t="str">
        <f t="shared" si="1642"/>
        <v>1</v>
      </c>
      <c r="AM1555" s="7" t="str">
        <f t="shared" si="1643"/>
        <v>0</v>
      </c>
      <c r="AN1555" s="7" t="str">
        <f t="shared" si="1644"/>
        <v>0</v>
      </c>
      <c r="AO1555" s="7" t="str">
        <f t="shared" si="1645"/>
        <v>0</v>
      </c>
      <c r="AP1555" s="7">
        <f t="shared" si="1646"/>
        <v>5</v>
      </c>
      <c r="AQ1555" s="7">
        <f t="shared" si="1647"/>
        <v>6</v>
      </c>
      <c r="AR1555" s="10">
        <f t="shared" ref="AR1555:AR1557" si="1649">IF(AQ1555&lt;AQ1554,AR1554+1,AR1554)</f>
        <v>1</v>
      </c>
      <c r="AS1555" s="10"/>
      <c r="AT1555" s="152"/>
      <c r="AU1555" s="80" t="s">
        <v>1038</v>
      </c>
    </row>
    <row r="1556" spans="1:47" ht="15" customHeight="1">
      <c r="A1556" s="18" t="s">
        <v>37</v>
      </c>
      <c r="B1556" s="18" t="s">
        <v>37</v>
      </c>
      <c r="C1556" s="18" t="s">
        <v>2787</v>
      </c>
      <c r="D1556" s="18" t="s">
        <v>2034</v>
      </c>
      <c r="E1556" s="18" t="s">
        <v>2788</v>
      </c>
      <c r="F1556" s="17">
        <v>0.1</v>
      </c>
      <c r="G1556" s="23" t="s">
        <v>444</v>
      </c>
      <c r="H1556" s="6" t="s">
        <v>446</v>
      </c>
      <c r="I1556" s="6" t="s">
        <v>488</v>
      </c>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7">
        <v>0</v>
      </c>
      <c r="AG1556" s="7">
        <f t="shared" ref="AG1556:AH1556" si="1650">IF(H1556="US",1,0)</f>
        <v>0</v>
      </c>
      <c r="AH1556" s="7">
        <f t="shared" si="1650"/>
        <v>0</v>
      </c>
      <c r="AI1556" s="7">
        <f t="shared" si="1639"/>
        <v>0</v>
      </c>
      <c r="AJ1556" s="7" t="str">
        <f t="shared" si="1640"/>
        <v>0</v>
      </c>
      <c r="AK1556" s="7" t="str">
        <f t="shared" si="1641"/>
        <v>0</v>
      </c>
      <c r="AL1556" s="7" t="str">
        <f t="shared" si="1642"/>
        <v>1</v>
      </c>
      <c r="AM1556" s="7" t="str">
        <f t="shared" si="1643"/>
        <v>0</v>
      </c>
      <c r="AN1556" s="7" t="str">
        <f t="shared" si="1644"/>
        <v>0</v>
      </c>
      <c r="AO1556" s="7" t="str">
        <f t="shared" si="1645"/>
        <v>0</v>
      </c>
      <c r="AP1556" s="7">
        <f t="shared" si="1646"/>
        <v>5</v>
      </c>
      <c r="AQ1556" s="7">
        <f t="shared" si="1647"/>
        <v>6</v>
      </c>
      <c r="AR1556" s="10">
        <f t="shared" si="1649"/>
        <v>1</v>
      </c>
      <c r="AS1556" s="10"/>
      <c r="AT1556" s="152"/>
      <c r="AU1556" s="80" t="s">
        <v>1038</v>
      </c>
    </row>
    <row r="1557" spans="1:47" ht="15" customHeight="1">
      <c r="A1557" s="18" t="s">
        <v>37</v>
      </c>
      <c r="B1557" s="18" t="s">
        <v>37</v>
      </c>
      <c r="C1557" s="18" t="s">
        <v>2787</v>
      </c>
      <c r="D1557" s="18" t="s">
        <v>2774</v>
      </c>
      <c r="E1557" s="18" t="s">
        <v>2788</v>
      </c>
      <c r="F1557" s="17">
        <v>7.0000000000000007E-2</v>
      </c>
      <c r="G1557" s="23" t="s">
        <v>444</v>
      </c>
      <c r="H1557" s="6" t="s">
        <v>1265</v>
      </c>
      <c r="I1557" s="6" t="s">
        <v>488</v>
      </c>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7">
        <v>0</v>
      </c>
      <c r="AG1557" s="7">
        <f t="shared" ref="AG1557:AH1557" si="1651">IF(H1557="US",1,0)</f>
        <v>0</v>
      </c>
      <c r="AH1557" s="7">
        <f t="shared" si="1651"/>
        <v>0</v>
      </c>
      <c r="AI1557" s="7">
        <f t="shared" si="1639"/>
        <v>0</v>
      </c>
      <c r="AJ1557" s="7" t="str">
        <f t="shared" si="1640"/>
        <v>0</v>
      </c>
      <c r="AK1557" s="7" t="str">
        <f t="shared" si="1641"/>
        <v>0</v>
      </c>
      <c r="AL1557" s="7" t="str">
        <f t="shared" si="1642"/>
        <v>1</v>
      </c>
      <c r="AM1557" s="7" t="str">
        <f t="shared" si="1643"/>
        <v>0</v>
      </c>
      <c r="AN1557" s="7" t="str">
        <f t="shared" si="1644"/>
        <v>0</v>
      </c>
      <c r="AO1557" s="7" t="str">
        <f t="shared" si="1645"/>
        <v>0</v>
      </c>
      <c r="AP1557" s="7">
        <f t="shared" si="1646"/>
        <v>3.5000000000000004</v>
      </c>
      <c r="AQ1557" s="7">
        <f t="shared" si="1647"/>
        <v>4.5</v>
      </c>
      <c r="AR1557" s="10">
        <f t="shared" si="1649"/>
        <v>2</v>
      </c>
      <c r="AS1557" s="10"/>
      <c r="AT1557" s="152"/>
      <c r="AU1557" s="80" t="s">
        <v>1038</v>
      </c>
    </row>
    <row r="1558" spans="1:47" ht="15" customHeight="1">
      <c r="A1558" s="6" t="s">
        <v>37</v>
      </c>
      <c r="B1558" s="6" t="s">
        <v>37</v>
      </c>
      <c r="C1558" s="6" t="s">
        <v>2791</v>
      </c>
      <c r="D1558" s="6"/>
      <c r="E1558" s="6"/>
      <c r="F1558" s="9">
        <v>0.1</v>
      </c>
      <c r="G1558" s="23" t="s">
        <v>444</v>
      </c>
      <c r="H1558" s="6" t="s">
        <v>446</v>
      </c>
      <c r="I1558" s="6" t="s">
        <v>488</v>
      </c>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7">
        <v>0</v>
      </c>
      <c r="AG1558" s="7">
        <f t="shared" ref="AG1558:AH1558" si="1652">IF(H1558="US",1,0)</f>
        <v>0</v>
      </c>
      <c r="AH1558" s="7">
        <f t="shared" si="1652"/>
        <v>0</v>
      </c>
      <c r="AI1558" s="7">
        <f t="shared" si="1639"/>
        <v>0</v>
      </c>
      <c r="AJ1558" s="7" t="str">
        <f t="shared" si="1640"/>
        <v>0</v>
      </c>
      <c r="AK1558" s="7" t="str">
        <f t="shared" si="1641"/>
        <v>0</v>
      </c>
      <c r="AL1558" s="7" t="str">
        <f t="shared" si="1642"/>
        <v>1</v>
      </c>
      <c r="AM1558" s="7" t="str">
        <f t="shared" si="1643"/>
        <v>0</v>
      </c>
      <c r="AN1558" s="7" t="str">
        <f t="shared" si="1644"/>
        <v>0</v>
      </c>
      <c r="AO1558" s="7" t="str">
        <f t="shared" si="1645"/>
        <v>0</v>
      </c>
      <c r="AP1558" s="7">
        <f t="shared" si="1646"/>
        <v>5</v>
      </c>
      <c r="AQ1558" s="7">
        <f t="shared" si="1647"/>
        <v>6</v>
      </c>
      <c r="AR1558" s="10">
        <f>IF(AQ1558&lt;AQ1552,AR1552+1,AR1552)</f>
        <v>0</v>
      </c>
      <c r="AS1558" s="10"/>
      <c r="AT1558" s="152"/>
      <c r="AU1558" t="s">
        <v>1812</v>
      </c>
    </row>
    <row r="1559" spans="1:47" ht="15" customHeight="1">
      <c r="A1559" s="6" t="s">
        <v>37</v>
      </c>
      <c r="B1559" s="6" t="s">
        <v>37</v>
      </c>
      <c r="C1559" s="6" t="s">
        <v>2792</v>
      </c>
      <c r="D1559" s="6"/>
      <c r="E1559" s="6"/>
      <c r="F1559" s="9">
        <v>0.1</v>
      </c>
      <c r="G1559" s="23" t="s">
        <v>444</v>
      </c>
      <c r="H1559" s="6" t="s">
        <v>446</v>
      </c>
      <c r="I1559" s="6" t="s">
        <v>446</v>
      </c>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7">
        <v>0</v>
      </c>
      <c r="AG1559" s="7">
        <f t="shared" ref="AG1559:AH1559" si="1653">IF(H1559="US",1,0)</f>
        <v>0</v>
      </c>
      <c r="AH1559" s="7">
        <f t="shared" si="1653"/>
        <v>0</v>
      </c>
      <c r="AI1559" s="7">
        <f t="shared" si="1639"/>
        <v>0</v>
      </c>
      <c r="AJ1559" s="7" t="str">
        <f t="shared" si="1640"/>
        <v>0</v>
      </c>
      <c r="AK1559" s="7" t="str">
        <f t="shared" si="1641"/>
        <v>0</v>
      </c>
      <c r="AL1559" s="7" t="str">
        <f t="shared" si="1642"/>
        <v>1</v>
      </c>
      <c r="AM1559" s="7" t="str">
        <f t="shared" si="1643"/>
        <v>0</v>
      </c>
      <c r="AN1559" s="7" t="str">
        <f t="shared" si="1644"/>
        <v>0</v>
      </c>
      <c r="AO1559" s="7" t="str">
        <f t="shared" si="1645"/>
        <v>0</v>
      </c>
      <c r="AP1559" s="7">
        <f t="shared" si="1646"/>
        <v>5</v>
      </c>
      <c r="AQ1559" s="7">
        <f t="shared" si="1647"/>
        <v>6</v>
      </c>
      <c r="AR1559" s="10">
        <f t="shared" ref="AR1559:AR1562" si="1654">IF(AQ1559&lt;AQ1558,AR1558+1,AR1558)</f>
        <v>0</v>
      </c>
      <c r="AS1559" s="10"/>
      <c r="AT1559" s="152"/>
      <c r="AU1559" t="s">
        <v>1812</v>
      </c>
    </row>
    <row r="1560" spans="1:47" ht="15" customHeight="1">
      <c r="A1560" s="6" t="s">
        <v>37</v>
      </c>
      <c r="B1560" s="6" t="s">
        <v>37</v>
      </c>
      <c r="C1560" s="6" t="s">
        <v>2793</v>
      </c>
      <c r="D1560" s="6"/>
      <c r="E1560" s="6"/>
      <c r="F1560" s="9">
        <v>7.0000000000000007E-2</v>
      </c>
      <c r="G1560" s="23" t="s">
        <v>444</v>
      </c>
      <c r="H1560" s="6" t="s">
        <v>1265</v>
      </c>
      <c r="I1560" s="6" t="s">
        <v>488</v>
      </c>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7">
        <v>0</v>
      </c>
      <c r="AG1560" s="7">
        <f t="shared" ref="AG1560:AH1560" si="1655">IF(H1560="US",1,0)</f>
        <v>0</v>
      </c>
      <c r="AH1560" s="7">
        <f t="shared" si="1655"/>
        <v>0</v>
      </c>
      <c r="AI1560" s="7">
        <f t="shared" si="1639"/>
        <v>0</v>
      </c>
      <c r="AJ1560" s="7" t="str">
        <f t="shared" si="1640"/>
        <v>0</v>
      </c>
      <c r="AK1560" s="7" t="str">
        <f t="shared" si="1641"/>
        <v>0</v>
      </c>
      <c r="AL1560" s="7" t="str">
        <f t="shared" si="1642"/>
        <v>1</v>
      </c>
      <c r="AM1560" s="7" t="str">
        <f t="shared" si="1643"/>
        <v>0</v>
      </c>
      <c r="AN1560" s="7" t="str">
        <f t="shared" si="1644"/>
        <v>0</v>
      </c>
      <c r="AO1560" s="7" t="str">
        <f t="shared" si="1645"/>
        <v>0</v>
      </c>
      <c r="AP1560" s="7">
        <f t="shared" si="1646"/>
        <v>3.5000000000000004</v>
      </c>
      <c r="AQ1560" s="7">
        <f t="shared" si="1647"/>
        <v>4.5</v>
      </c>
      <c r="AR1560" s="10">
        <f t="shared" si="1654"/>
        <v>1</v>
      </c>
      <c r="AS1560" s="10"/>
      <c r="AT1560" s="152"/>
      <c r="AU1560" t="s">
        <v>1812</v>
      </c>
    </row>
    <row r="1561" spans="1:47" ht="15" customHeight="1">
      <c r="A1561" s="6" t="s">
        <v>37</v>
      </c>
      <c r="B1561" s="6" t="s">
        <v>37</v>
      </c>
      <c r="C1561" s="6" t="s">
        <v>2794</v>
      </c>
      <c r="D1561" s="6"/>
      <c r="E1561" s="6"/>
      <c r="F1561" s="9">
        <v>7.0000000000000007E-2</v>
      </c>
      <c r="G1561" s="23" t="s">
        <v>444</v>
      </c>
      <c r="H1561" s="6" t="s">
        <v>1265</v>
      </c>
      <c r="I1561" s="6" t="s">
        <v>446</v>
      </c>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7">
        <v>0</v>
      </c>
      <c r="AG1561" s="7">
        <f t="shared" ref="AG1561:AH1561" si="1656">IF(H1561="US",1,0)</f>
        <v>0</v>
      </c>
      <c r="AH1561" s="7">
        <f t="shared" si="1656"/>
        <v>0</v>
      </c>
      <c r="AI1561" s="7">
        <f t="shared" si="1639"/>
        <v>0</v>
      </c>
      <c r="AJ1561" s="7" t="str">
        <f t="shared" si="1640"/>
        <v>0</v>
      </c>
      <c r="AK1561" s="7" t="str">
        <f t="shared" si="1641"/>
        <v>0</v>
      </c>
      <c r="AL1561" s="7" t="str">
        <f t="shared" si="1642"/>
        <v>1</v>
      </c>
      <c r="AM1561" s="7" t="str">
        <f t="shared" si="1643"/>
        <v>0</v>
      </c>
      <c r="AN1561" s="7" t="str">
        <f t="shared" si="1644"/>
        <v>0</v>
      </c>
      <c r="AO1561" s="7" t="str">
        <f t="shared" si="1645"/>
        <v>0</v>
      </c>
      <c r="AP1561" s="7">
        <f t="shared" si="1646"/>
        <v>3.5000000000000004</v>
      </c>
      <c r="AQ1561" s="7">
        <f t="shared" si="1647"/>
        <v>4.5</v>
      </c>
      <c r="AR1561" s="10">
        <f t="shared" si="1654"/>
        <v>1</v>
      </c>
      <c r="AS1561" s="10"/>
      <c r="AT1561" s="152"/>
      <c r="AU1561" t="s">
        <v>1812</v>
      </c>
    </row>
    <row r="1562" spans="1:47" ht="15" customHeight="1">
      <c r="A1562" s="6" t="s">
        <v>37</v>
      </c>
      <c r="B1562" s="6" t="s">
        <v>37</v>
      </c>
      <c r="C1562" s="6" t="s">
        <v>2795</v>
      </c>
      <c r="D1562" s="6"/>
      <c r="E1562" s="6"/>
      <c r="F1562" s="9">
        <v>7.0000000000000007E-2</v>
      </c>
      <c r="G1562" s="23" t="s">
        <v>444</v>
      </c>
      <c r="H1562" s="6" t="s">
        <v>1265</v>
      </c>
      <c r="I1562" s="6" t="s">
        <v>488</v>
      </c>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7">
        <v>0</v>
      </c>
      <c r="AG1562" s="7">
        <f t="shared" ref="AG1562:AH1562" si="1657">IF(H1562="US",1,0)</f>
        <v>0</v>
      </c>
      <c r="AH1562" s="7">
        <f t="shared" si="1657"/>
        <v>0</v>
      </c>
      <c r="AI1562" s="7">
        <f t="shared" si="1639"/>
        <v>0</v>
      </c>
      <c r="AJ1562" s="7" t="str">
        <f t="shared" si="1640"/>
        <v>0</v>
      </c>
      <c r="AK1562" s="7" t="str">
        <f t="shared" si="1641"/>
        <v>0</v>
      </c>
      <c r="AL1562" s="7" t="str">
        <f t="shared" si="1642"/>
        <v>1</v>
      </c>
      <c r="AM1562" s="7" t="str">
        <f t="shared" si="1643"/>
        <v>0</v>
      </c>
      <c r="AN1562" s="7" t="str">
        <f t="shared" si="1644"/>
        <v>0</v>
      </c>
      <c r="AO1562" s="7" t="str">
        <f t="shared" si="1645"/>
        <v>0</v>
      </c>
      <c r="AP1562" s="7">
        <f t="shared" si="1646"/>
        <v>3.5000000000000004</v>
      </c>
      <c r="AQ1562" s="7">
        <f t="shared" si="1647"/>
        <v>4.5</v>
      </c>
      <c r="AR1562" s="10">
        <f t="shared" si="1654"/>
        <v>1</v>
      </c>
      <c r="AS1562" s="10"/>
      <c r="AT1562" s="152"/>
      <c r="AU1562" t="s">
        <v>1812</v>
      </c>
    </row>
    <row r="1563" spans="1:47" ht="15" customHeight="1">
      <c r="A1563" s="18" t="s">
        <v>37</v>
      </c>
      <c r="B1563" s="18" t="s">
        <v>37</v>
      </c>
      <c r="C1563" s="18" t="s">
        <v>1684</v>
      </c>
      <c r="D1563" s="18" t="s">
        <v>2029</v>
      </c>
      <c r="E1563" s="18" t="s">
        <v>2763</v>
      </c>
      <c r="F1563" s="17"/>
      <c r="G1563" s="23"/>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7"/>
      <c r="AG1563" s="7"/>
      <c r="AH1563" s="7"/>
      <c r="AI1563" s="7"/>
      <c r="AJ1563" s="7"/>
      <c r="AK1563" s="7"/>
      <c r="AL1563" s="7"/>
      <c r="AM1563" s="7"/>
      <c r="AN1563" s="7"/>
      <c r="AO1563" s="7"/>
      <c r="AP1563" s="7"/>
      <c r="AQ1563" s="7"/>
      <c r="AR1563" s="7"/>
      <c r="AS1563" s="7"/>
      <c r="AT1563" s="152"/>
      <c r="AU1563" s="80" t="s">
        <v>1038</v>
      </c>
    </row>
    <row r="1564" spans="1:47" ht="15" customHeight="1">
      <c r="A1564" s="18" t="s">
        <v>37</v>
      </c>
      <c r="B1564" s="18" t="s">
        <v>37</v>
      </c>
      <c r="C1564" s="18" t="s">
        <v>1684</v>
      </c>
      <c r="D1564" s="18" t="s">
        <v>2796</v>
      </c>
      <c r="E1564" s="18" t="s">
        <v>2763</v>
      </c>
      <c r="F1564" s="17"/>
      <c r="G1564" s="23"/>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7"/>
      <c r="AG1564" s="7"/>
      <c r="AH1564" s="7"/>
      <c r="AI1564" s="7"/>
      <c r="AJ1564" s="7"/>
      <c r="AK1564" s="7"/>
      <c r="AL1564" s="7"/>
      <c r="AM1564" s="7"/>
      <c r="AN1564" s="7"/>
      <c r="AO1564" s="7"/>
      <c r="AP1564" s="7"/>
      <c r="AQ1564" s="7"/>
      <c r="AR1564" s="7"/>
      <c r="AS1564" s="7"/>
      <c r="AT1564" s="152"/>
      <c r="AU1564" s="80" t="s">
        <v>1038</v>
      </c>
    </row>
    <row r="1565" spans="1:47" ht="15" customHeight="1">
      <c r="A1565" s="6" t="s">
        <v>37</v>
      </c>
      <c r="B1565" s="6" t="s">
        <v>37</v>
      </c>
      <c r="C1565" s="6" t="s">
        <v>2797</v>
      </c>
      <c r="D1565" s="6"/>
      <c r="E1565" s="6"/>
      <c r="F1565" s="9">
        <v>7.0000000000000007E-2</v>
      </c>
      <c r="G1565" s="23" t="s">
        <v>444</v>
      </c>
      <c r="H1565" s="6" t="s">
        <v>444</v>
      </c>
      <c r="I1565" s="6" t="s">
        <v>446</v>
      </c>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7">
        <v>0</v>
      </c>
      <c r="AG1565" s="7">
        <f t="shared" ref="AG1565:AH1565" si="1658">IF(H1565="US",1,0)</f>
        <v>0</v>
      </c>
      <c r="AH1565" s="7">
        <f t="shared" si="1658"/>
        <v>0</v>
      </c>
      <c r="AI1565" s="7">
        <f t="shared" ref="AI1565:AI1566" si="1659">IF(G1565="US",1,0)</f>
        <v>0</v>
      </c>
      <c r="AJ1565" s="7" t="str">
        <f t="shared" ref="AJ1565:AJ1566" si="1660">IF(AF1565=0,"0",IF(AF1565=0.5,"3","6"))</f>
        <v>0</v>
      </c>
      <c r="AK1565" s="7" t="str">
        <f t="shared" ref="AK1565:AK1566" si="1661">IF(AI1565=1,"6","0")</f>
        <v>0</v>
      </c>
      <c r="AL1565" s="7" t="str">
        <f t="shared" ref="AL1565:AL1566" si="1662">IF(AF1565=0,"1",IF(AF1565=0.5,"3","6"))</f>
        <v>1</v>
      </c>
      <c r="AM1565" s="7" t="str">
        <f t="shared" ref="AM1565:AM1566" si="1663">IF(AH1565=1,"7","0")</f>
        <v>0</v>
      </c>
      <c r="AN1565" s="7" t="str">
        <f t="shared" ref="AN1565:AN1566" si="1664">IF(AI1565=1,"11","0")</f>
        <v>0</v>
      </c>
      <c r="AO1565" s="7" t="str">
        <f t="shared" ref="AO1565:AO1566" si="1665">IF(AG1565=1,"14","0")</f>
        <v>0</v>
      </c>
      <c r="AP1565" s="7">
        <f t="shared" ref="AP1565:AP1566" si="1666">(0.5*F1565)*100</f>
        <v>3.5000000000000004</v>
      </c>
      <c r="AQ1565" s="7">
        <f t="shared" ref="AQ1565:AQ1566" si="1667">SUM(AJ1565+AK1565+AL1565+AM1565+AN1565+AO1565+AP1565)</f>
        <v>4.5</v>
      </c>
      <c r="AR1565" s="10">
        <f>IF(AQ1565&lt;AQ1563,AR1563+1,AR1563)</f>
        <v>0</v>
      </c>
      <c r="AS1565" s="10"/>
      <c r="AT1565" s="152"/>
      <c r="AU1565" t="s">
        <v>1812</v>
      </c>
    </row>
    <row r="1566" spans="1:47" ht="15" customHeight="1">
      <c r="A1566" s="6" t="s">
        <v>37</v>
      </c>
      <c r="B1566" s="6" t="s">
        <v>37</v>
      </c>
      <c r="C1566" s="6" t="s">
        <v>2798</v>
      </c>
      <c r="D1566" s="6"/>
      <c r="E1566" s="6"/>
      <c r="F1566" s="9">
        <v>0.08</v>
      </c>
      <c r="G1566" s="23" t="s">
        <v>444</v>
      </c>
      <c r="H1566" s="6" t="s">
        <v>444</v>
      </c>
      <c r="I1566" s="6" t="s">
        <v>446</v>
      </c>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7">
        <v>0</v>
      </c>
      <c r="AG1566" s="7">
        <f t="shared" ref="AG1566:AH1566" si="1668">IF(H1566="US",1,0)</f>
        <v>0</v>
      </c>
      <c r="AH1566" s="7">
        <f t="shared" si="1668"/>
        <v>0</v>
      </c>
      <c r="AI1566" s="7">
        <f t="shared" si="1659"/>
        <v>0</v>
      </c>
      <c r="AJ1566" s="7" t="str">
        <f t="shared" si="1660"/>
        <v>0</v>
      </c>
      <c r="AK1566" s="7" t="str">
        <f t="shared" si="1661"/>
        <v>0</v>
      </c>
      <c r="AL1566" s="7" t="str">
        <f t="shared" si="1662"/>
        <v>1</v>
      </c>
      <c r="AM1566" s="7" t="str">
        <f t="shared" si="1663"/>
        <v>0</v>
      </c>
      <c r="AN1566" s="7" t="str">
        <f t="shared" si="1664"/>
        <v>0</v>
      </c>
      <c r="AO1566" s="7" t="str">
        <f t="shared" si="1665"/>
        <v>0</v>
      </c>
      <c r="AP1566" s="7">
        <f t="shared" si="1666"/>
        <v>4</v>
      </c>
      <c r="AQ1566" s="7">
        <f t="shared" si="1667"/>
        <v>5</v>
      </c>
      <c r="AR1566" s="10">
        <f>IF(AQ1566&lt;AQ1565,AR1565+1,AR1565)</f>
        <v>0</v>
      </c>
      <c r="AS1566" s="10"/>
      <c r="AT1566" s="152"/>
      <c r="AU1566" t="s">
        <v>1812</v>
      </c>
    </row>
    <row r="1567" spans="1:47" ht="15" customHeight="1">
      <c r="A1567" s="18" t="s">
        <v>37</v>
      </c>
      <c r="B1567" s="18" t="s">
        <v>37</v>
      </c>
      <c r="C1567" s="18" t="s">
        <v>1685</v>
      </c>
      <c r="D1567" s="18" t="s">
        <v>2029</v>
      </c>
      <c r="E1567" s="18" t="s">
        <v>2763</v>
      </c>
      <c r="F1567" s="17"/>
      <c r="G1567" s="23"/>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7"/>
      <c r="AG1567" s="7"/>
      <c r="AH1567" s="7"/>
      <c r="AI1567" s="7"/>
      <c r="AJ1567" s="7"/>
      <c r="AK1567" s="7"/>
      <c r="AL1567" s="7"/>
      <c r="AM1567" s="7"/>
      <c r="AN1567" s="7"/>
      <c r="AO1567" s="7"/>
      <c r="AP1567" s="7"/>
      <c r="AQ1567" s="7"/>
      <c r="AR1567" s="7"/>
      <c r="AS1567" s="7"/>
      <c r="AT1567" s="152"/>
      <c r="AU1567" s="80" t="s">
        <v>1038</v>
      </c>
    </row>
    <row r="1568" spans="1:47" ht="15" customHeight="1">
      <c r="A1568" s="18" t="s">
        <v>37</v>
      </c>
      <c r="B1568" s="18" t="s">
        <v>37</v>
      </c>
      <c r="C1568" s="18" t="s">
        <v>1685</v>
      </c>
      <c r="D1568" s="18" t="s">
        <v>1926</v>
      </c>
      <c r="E1568" s="18" t="s">
        <v>2763</v>
      </c>
      <c r="F1568" s="17"/>
      <c r="G1568" s="23"/>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7"/>
      <c r="AG1568" s="7"/>
      <c r="AH1568" s="7"/>
      <c r="AI1568" s="7"/>
      <c r="AJ1568" s="7"/>
      <c r="AK1568" s="7"/>
      <c r="AL1568" s="7"/>
      <c r="AM1568" s="7"/>
      <c r="AN1568" s="7"/>
      <c r="AO1568" s="7"/>
      <c r="AP1568" s="7"/>
      <c r="AQ1568" s="7"/>
      <c r="AR1568" s="7"/>
      <c r="AS1568" s="7"/>
      <c r="AT1568" s="152"/>
      <c r="AU1568" s="80" t="s">
        <v>1038</v>
      </c>
    </row>
    <row r="1569" spans="1:47" ht="15" customHeight="1">
      <c r="A1569" s="18" t="s">
        <v>37</v>
      </c>
      <c r="B1569" s="18" t="s">
        <v>37</v>
      </c>
      <c r="C1569" s="18" t="s">
        <v>1685</v>
      </c>
      <c r="D1569" s="18" t="s">
        <v>2789</v>
      </c>
      <c r="E1569" s="18" t="s">
        <v>2763</v>
      </c>
      <c r="F1569" s="17"/>
      <c r="G1569" s="23"/>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7"/>
      <c r="AG1569" s="7"/>
      <c r="AH1569" s="7"/>
      <c r="AI1569" s="7"/>
      <c r="AJ1569" s="7"/>
      <c r="AK1569" s="7"/>
      <c r="AL1569" s="7"/>
      <c r="AM1569" s="7"/>
      <c r="AN1569" s="7"/>
      <c r="AO1569" s="7"/>
      <c r="AP1569" s="7"/>
      <c r="AQ1569" s="7"/>
      <c r="AR1569" s="7"/>
      <c r="AS1569" s="7"/>
      <c r="AT1569" s="152"/>
      <c r="AU1569" s="80" t="s">
        <v>1038</v>
      </c>
    </row>
    <row r="1570" spans="1:47" ht="15" customHeight="1">
      <c r="A1570" s="18" t="s">
        <v>37</v>
      </c>
      <c r="B1570" s="18" t="s">
        <v>37</v>
      </c>
      <c r="C1570" s="18" t="s">
        <v>1685</v>
      </c>
      <c r="D1570" s="18" t="s">
        <v>2034</v>
      </c>
      <c r="E1570" s="18" t="s">
        <v>2763</v>
      </c>
      <c r="F1570" s="17"/>
      <c r="G1570" s="23"/>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7"/>
      <c r="AG1570" s="7"/>
      <c r="AH1570" s="7"/>
      <c r="AI1570" s="7"/>
      <c r="AJ1570" s="7"/>
      <c r="AK1570" s="7"/>
      <c r="AL1570" s="7"/>
      <c r="AM1570" s="7"/>
      <c r="AN1570" s="7"/>
      <c r="AO1570" s="7"/>
      <c r="AP1570" s="7"/>
      <c r="AQ1570" s="7"/>
      <c r="AR1570" s="7"/>
      <c r="AS1570" s="7"/>
      <c r="AT1570" s="152"/>
      <c r="AU1570" s="80" t="s">
        <v>1038</v>
      </c>
    </row>
    <row r="1571" spans="1:47" ht="15" customHeight="1">
      <c r="A1571" s="6" t="s">
        <v>37</v>
      </c>
      <c r="B1571" s="6" t="s">
        <v>37</v>
      </c>
      <c r="C1571" s="6" t="s">
        <v>2799</v>
      </c>
      <c r="D1571" s="6"/>
      <c r="E1571" s="6"/>
      <c r="F1571" s="9">
        <v>0.34</v>
      </c>
      <c r="G1571" s="23" t="s">
        <v>525</v>
      </c>
      <c r="H1571" s="6" t="s">
        <v>444</v>
      </c>
      <c r="I1571" s="6" t="s">
        <v>488</v>
      </c>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7">
        <v>0</v>
      </c>
      <c r="AG1571" s="7">
        <f t="shared" ref="AG1571:AH1571" si="1669">IF(H1571="US",1,0)</f>
        <v>0</v>
      </c>
      <c r="AH1571" s="7">
        <f t="shared" si="1669"/>
        <v>0</v>
      </c>
      <c r="AI1571" s="7">
        <f t="shared" ref="AI1571:AI1572" si="1670">IF(G1571="US",1,0)</f>
        <v>1</v>
      </c>
      <c r="AJ1571" s="7" t="str">
        <f t="shared" ref="AJ1571:AJ1572" si="1671">IF(AF1571=0,"0",IF(AF1571=0.5,"3","6"))</f>
        <v>0</v>
      </c>
      <c r="AK1571" s="7" t="str">
        <f t="shared" ref="AK1571:AK1572" si="1672">IF(AI1571=1,"6","0")</f>
        <v>6</v>
      </c>
      <c r="AL1571" s="7" t="str">
        <f t="shared" ref="AL1571:AL1572" si="1673">IF(AF1571=0,"1",IF(AF1571=0.5,"3","6"))</f>
        <v>1</v>
      </c>
      <c r="AM1571" s="7" t="str">
        <f t="shared" ref="AM1571:AM1572" si="1674">IF(AH1571=1,"7","0")</f>
        <v>0</v>
      </c>
      <c r="AN1571" s="7" t="str">
        <f t="shared" ref="AN1571:AN1572" si="1675">IF(AI1571=1,"11","0")</f>
        <v>11</v>
      </c>
      <c r="AO1571" s="7" t="str">
        <f t="shared" ref="AO1571:AO1572" si="1676">IF(AG1571=1,"14","0")</f>
        <v>0</v>
      </c>
      <c r="AP1571" s="7">
        <f t="shared" ref="AP1571:AP1572" si="1677">(0.5*F1571)*100</f>
        <v>17</v>
      </c>
      <c r="AQ1571" s="7">
        <f t="shared" ref="AQ1571:AQ1572" si="1678">SUM(AJ1571+AK1571+AL1571+AM1571+AN1571+AO1571+AP1571)</f>
        <v>35</v>
      </c>
      <c r="AR1571" s="10">
        <f>IF(AQ1571&lt;AQ1567,AR1567+1,AR1567)</f>
        <v>0</v>
      </c>
      <c r="AS1571" s="10"/>
      <c r="AT1571" s="152"/>
      <c r="AU1571" t="s">
        <v>1813</v>
      </c>
    </row>
    <row r="1572" spans="1:47" ht="15" customHeight="1">
      <c r="A1572" s="28" t="s">
        <v>37</v>
      </c>
      <c r="B1572" s="28" t="s">
        <v>37</v>
      </c>
      <c r="C1572" s="28" t="s">
        <v>2800</v>
      </c>
      <c r="D1572" s="28"/>
      <c r="E1572" s="28"/>
      <c r="F1572" s="81">
        <v>0.3</v>
      </c>
      <c r="G1572" s="23" t="s">
        <v>525</v>
      </c>
      <c r="H1572" s="6" t="s">
        <v>446</v>
      </c>
      <c r="I1572" s="6" t="s">
        <v>446</v>
      </c>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7">
        <v>0</v>
      </c>
      <c r="AG1572" s="7">
        <f t="shared" ref="AG1572:AH1572" si="1679">IF(H1572="US",1,0)</f>
        <v>0</v>
      </c>
      <c r="AH1572" s="7">
        <f t="shared" si="1679"/>
        <v>0</v>
      </c>
      <c r="AI1572" s="7">
        <f t="shared" si="1670"/>
        <v>1</v>
      </c>
      <c r="AJ1572" s="7" t="str">
        <f t="shared" si="1671"/>
        <v>0</v>
      </c>
      <c r="AK1572" s="7" t="str">
        <f t="shared" si="1672"/>
        <v>6</v>
      </c>
      <c r="AL1572" s="7" t="str">
        <f t="shared" si="1673"/>
        <v>1</v>
      </c>
      <c r="AM1572" s="7" t="str">
        <f t="shared" si="1674"/>
        <v>0</v>
      </c>
      <c r="AN1572" s="7" t="str">
        <f t="shared" si="1675"/>
        <v>11</v>
      </c>
      <c r="AO1572" s="7" t="str">
        <f t="shared" si="1676"/>
        <v>0</v>
      </c>
      <c r="AP1572" s="7">
        <f t="shared" si="1677"/>
        <v>15</v>
      </c>
      <c r="AQ1572" s="7">
        <f t="shared" si="1678"/>
        <v>33</v>
      </c>
      <c r="AR1572" s="10">
        <f>IF(AQ1572&lt;AQ1571,AR1571+1,AR1571)</f>
        <v>1</v>
      </c>
      <c r="AS1572" s="10"/>
      <c r="AT1572" s="152"/>
      <c r="AU1572" s="82" t="s">
        <v>1757</v>
      </c>
    </row>
    <row r="1573" spans="1:47" ht="15" customHeight="1">
      <c r="A1573" s="18" t="s">
        <v>37</v>
      </c>
      <c r="B1573" s="18" t="s">
        <v>37</v>
      </c>
      <c r="C1573" s="18" t="s">
        <v>303</v>
      </c>
      <c r="D1573" s="18" t="s">
        <v>2029</v>
      </c>
      <c r="E1573" s="18"/>
      <c r="F1573" s="17"/>
      <c r="G1573" s="23"/>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7"/>
      <c r="AG1573" s="7"/>
      <c r="AH1573" s="7"/>
      <c r="AI1573" s="7"/>
      <c r="AJ1573" s="7"/>
      <c r="AK1573" s="7"/>
      <c r="AL1573" s="7"/>
      <c r="AM1573" s="7"/>
      <c r="AN1573" s="7"/>
      <c r="AO1573" s="7"/>
      <c r="AP1573" s="7"/>
      <c r="AQ1573" s="7"/>
      <c r="AR1573" s="10"/>
      <c r="AS1573" s="10"/>
      <c r="AT1573" s="152"/>
      <c r="AU1573" s="80" t="s">
        <v>1038</v>
      </c>
    </row>
    <row r="1574" spans="1:47" ht="15" customHeight="1">
      <c r="A1574" s="18" t="s">
        <v>37</v>
      </c>
      <c r="B1574" s="18" t="s">
        <v>37</v>
      </c>
      <c r="C1574" s="18" t="s">
        <v>303</v>
      </c>
      <c r="D1574" s="18" t="s">
        <v>2764</v>
      </c>
      <c r="E1574" s="18"/>
      <c r="F1574" s="17"/>
      <c r="G1574" s="23"/>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7"/>
      <c r="AG1574" s="7"/>
      <c r="AH1574" s="7"/>
      <c r="AI1574" s="7"/>
      <c r="AJ1574" s="7"/>
      <c r="AK1574" s="7"/>
      <c r="AL1574" s="7"/>
      <c r="AM1574" s="7"/>
      <c r="AN1574" s="7"/>
      <c r="AO1574" s="7"/>
      <c r="AP1574" s="7"/>
      <c r="AQ1574" s="7"/>
      <c r="AR1574" s="10"/>
      <c r="AS1574" s="10"/>
      <c r="AT1574" s="152"/>
      <c r="AU1574" s="80" t="s">
        <v>1038</v>
      </c>
    </row>
    <row r="1575" spans="1:47" ht="15" customHeight="1">
      <c r="A1575" s="18" t="s">
        <v>37</v>
      </c>
      <c r="B1575" s="18" t="s">
        <v>37</v>
      </c>
      <c r="C1575" s="18" t="s">
        <v>303</v>
      </c>
      <c r="D1575" s="18" t="s">
        <v>1926</v>
      </c>
      <c r="E1575" s="18"/>
      <c r="F1575" s="17"/>
      <c r="G1575" s="23"/>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7"/>
      <c r="AG1575" s="7"/>
      <c r="AH1575" s="7"/>
      <c r="AI1575" s="7"/>
      <c r="AJ1575" s="7"/>
      <c r="AK1575" s="7"/>
      <c r="AL1575" s="7"/>
      <c r="AM1575" s="7"/>
      <c r="AN1575" s="7"/>
      <c r="AO1575" s="7"/>
      <c r="AP1575" s="7"/>
      <c r="AQ1575" s="7"/>
      <c r="AR1575" s="10"/>
      <c r="AS1575" s="10"/>
      <c r="AT1575" s="152"/>
      <c r="AU1575" s="80" t="s">
        <v>1038</v>
      </c>
    </row>
    <row r="1576" spans="1:47" ht="15" customHeight="1">
      <c r="A1576" s="18" t="s">
        <v>37</v>
      </c>
      <c r="B1576" s="18" t="s">
        <v>37</v>
      </c>
      <c r="C1576" s="18" t="s">
        <v>303</v>
      </c>
      <c r="D1576" s="18" t="s">
        <v>2765</v>
      </c>
      <c r="E1576" s="18"/>
      <c r="F1576" s="17"/>
      <c r="G1576" s="23"/>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7"/>
      <c r="AG1576" s="7"/>
      <c r="AH1576" s="7"/>
      <c r="AI1576" s="7"/>
      <c r="AJ1576" s="7"/>
      <c r="AK1576" s="7"/>
      <c r="AL1576" s="7"/>
      <c r="AM1576" s="7"/>
      <c r="AN1576" s="7"/>
      <c r="AO1576" s="7"/>
      <c r="AP1576" s="7"/>
      <c r="AQ1576" s="7"/>
      <c r="AR1576" s="10"/>
      <c r="AS1576" s="10"/>
      <c r="AT1576" s="152"/>
      <c r="AU1576" s="80" t="s">
        <v>1038</v>
      </c>
    </row>
    <row r="1577" spans="1:47" ht="15" customHeight="1">
      <c r="A1577" s="18" t="s">
        <v>37</v>
      </c>
      <c r="B1577" s="18" t="s">
        <v>37</v>
      </c>
      <c r="C1577" s="18" t="s">
        <v>303</v>
      </c>
      <c r="D1577" s="18" t="s">
        <v>2801</v>
      </c>
      <c r="E1577" s="18"/>
      <c r="F1577" s="17"/>
      <c r="G1577" s="23"/>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7"/>
      <c r="AG1577" s="7"/>
      <c r="AH1577" s="7"/>
      <c r="AI1577" s="7"/>
      <c r="AJ1577" s="7"/>
      <c r="AK1577" s="7"/>
      <c r="AL1577" s="7"/>
      <c r="AM1577" s="7"/>
      <c r="AN1577" s="7"/>
      <c r="AO1577" s="7"/>
      <c r="AP1577" s="7"/>
      <c r="AQ1577" s="7"/>
      <c r="AR1577" s="10"/>
      <c r="AS1577" s="10"/>
      <c r="AT1577" s="152"/>
      <c r="AU1577" s="80" t="s">
        <v>1038</v>
      </c>
    </row>
    <row r="1578" spans="1:47" ht="15" customHeight="1">
      <c r="A1578" s="18" t="s">
        <v>37</v>
      </c>
      <c r="B1578" s="18" t="s">
        <v>37</v>
      </c>
      <c r="C1578" s="18" t="s">
        <v>303</v>
      </c>
      <c r="D1578" s="18" t="s">
        <v>2802</v>
      </c>
      <c r="E1578" s="18"/>
      <c r="F1578" s="17"/>
      <c r="G1578" s="23"/>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7"/>
      <c r="AG1578" s="7"/>
      <c r="AH1578" s="7"/>
      <c r="AI1578" s="7"/>
      <c r="AJ1578" s="7"/>
      <c r="AK1578" s="7"/>
      <c r="AL1578" s="7"/>
      <c r="AM1578" s="7"/>
      <c r="AN1578" s="7"/>
      <c r="AO1578" s="7"/>
      <c r="AP1578" s="7"/>
      <c r="AQ1578" s="7"/>
      <c r="AR1578" s="10"/>
      <c r="AS1578" s="10"/>
      <c r="AT1578" s="152"/>
      <c r="AU1578" s="80" t="s">
        <v>1038</v>
      </c>
    </row>
    <row r="1579" spans="1:47" ht="15" customHeight="1">
      <c r="A1579" s="18" t="s">
        <v>37</v>
      </c>
      <c r="B1579" s="18" t="s">
        <v>37</v>
      </c>
      <c r="C1579" s="18" t="s">
        <v>303</v>
      </c>
      <c r="D1579" s="18" t="s">
        <v>2034</v>
      </c>
      <c r="E1579" s="18"/>
      <c r="F1579" s="17">
        <v>0.03</v>
      </c>
      <c r="G1579" s="23" t="s">
        <v>446</v>
      </c>
      <c r="H1579" s="6" t="s">
        <v>444</v>
      </c>
      <c r="I1579" s="6" t="s">
        <v>488</v>
      </c>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7">
        <v>0</v>
      </c>
      <c r="AG1579" s="7">
        <f t="shared" ref="AG1579:AH1579" si="1680">IF(H1579="US",1,0)</f>
        <v>0</v>
      </c>
      <c r="AH1579" s="7">
        <f t="shared" si="1680"/>
        <v>0</v>
      </c>
      <c r="AI1579" s="7">
        <f>IF(G1579="US",1,0)</f>
        <v>0</v>
      </c>
      <c r="AJ1579" s="7" t="str">
        <f>IF(AF1579=0,"0",IF(AF1579=0.5,"3","6"))</f>
        <v>0</v>
      </c>
      <c r="AK1579" s="7" t="str">
        <f>IF(AI1579=1,"6","0")</f>
        <v>0</v>
      </c>
      <c r="AL1579" s="7" t="str">
        <f>IF(AF1579=0,"1",IF(AF1579=0.5,"3","6"))</f>
        <v>1</v>
      </c>
      <c r="AM1579" s="7" t="str">
        <f>IF(AH1579=1,"7","0")</f>
        <v>0</v>
      </c>
      <c r="AN1579" s="7" t="str">
        <f>IF(AI1579=1,"11","0")</f>
        <v>0</v>
      </c>
      <c r="AO1579" s="7" t="str">
        <f>IF(AG1579=1,"14","0")</f>
        <v>0</v>
      </c>
      <c r="AP1579" s="7">
        <f>(0.5*F1579)*100</f>
        <v>1.5</v>
      </c>
      <c r="AQ1579" s="7">
        <f>SUM(AJ1579+AK1579+AL1579+AM1579+AN1579+AO1579+AP1579)</f>
        <v>2.5</v>
      </c>
      <c r="AR1579" s="10">
        <f>IF(AQ1579&lt;AQ1572,AR1572+1,AR1572)</f>
        <v>2</v>
      </c>
      <c r="AS1579" s="10"/>
      <c r="AT1579" s="152"/>
      <c r="AU1579" s="80" t="s">
        <v>1038</v>
      </c>
    </row>
    <row r="1580" spans="1:47" ht="15" customHeight="1">
      <c r="A1580" s="18" t="s">
        <v>37</v>
      </c>
      <c r="B1580" s="18" t="s">
        <v>37</v>
      </c>
      <c r="C1580" s="18" t="s">
        <v>303</v>
      </c>
      <c r="D1580" s="18" t="s">
        <v>2770</v>
      </c>
      <c r="E1580" s="18"/>
      <c r="F1580" s="17"/>
      <c r="G1580" s="23"/>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7"/>
      <c r="AG1580" s="7"/>
      <c r="AH1580" s="7"/>
      <c r="AI1580" s="7"/>
      <c r="AJ1580" s="7"/>
      <c r="AK1580" s="7"/>
      <c r="AL1580" s="7"/>
      <c r="AM1580" s="7"/>
      <c r="AN1580" s="7"/>
      <c r="AO1580" s="7"/>
      <c r="AP1580" s="7"/>
      <c r="AQ1580" s="7"/>
      <c r="AR1580" s="10"/>
      <c r="AS1580" s="10"/>
      <c r="AT1580" s="152"/>
      <c r="AU1580" s="80" t="s">
        <v>1038</v>
      </c>
    </row>
    <row r="1581" spans="1:47" ht="15" customHeight="1">
      <c r="A1581" s="18" t="s">
        <v>37</v>
      </c>
      <c r="B1581" s="18" t="s">
        <v>37</v>
      </c>
      <c r="C1581" s="18" t="s">
        <v>303</v>
      </c>
      <c r="D1581" s="18" t="s">
        <v>2803</v>
      </c>
      <c r="E1581" s="18"/>
      <c r="F1581" s="17"/>
      <c r="G1581" s="23"/>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7"/>
      <c r="AG1581" s="7"/>
      <c r="AH1581" s="7"/>
      <c r="AI1581" s="7"/>
      <c r="AJ1581" s="7"/>
      <c r="AK1581" s="7"/>
      <c r="AL1581" s="7"/>
      <c r="AM1581" s="7"/>
      <c r="AN1581" s="7"/>
      <c r="AO1581" s="7"/>
      <c r="AP1581" s="7"/>
      <c r="AQ1581" s="7"/>
      <c r="AR1581" s="10"/>
      <c r="AS1581" s="10"/>
      <c r="AT1581" s="152"/>
      <c r="AU1581" s="80" t="s">
        <v>1038</v>
      </c>
    </row>
    <row r="1582" spans="1:47" ht="15" customHeight="1">
      <c r="A1582" s="28" t="s">
        <v>37</v>
      </c>
      <c r="B1582" s="28" t="s">
        <v>37</v>
      </c>
      <c r="C1582" s="28" t="s">
        <v>1686</v>
      </c>
      <c r="D1582" s="28"/>
      <c r="E1582" s="28"/>
      <c r="F1582" s="81">
        <v>0.01</v>
      </c>
      <c r="G1582" s="23" t="s">
        <v>446</v>
      </c>
      <c r="H1582" s="6" t="s">
        <v>445</v>
      </c>
      <c r="I1582" s="6" t="s">
        <v>488</v>
      </c>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7">
        <v>0</v>
      </c>
      <c r="AG1582" s="7">
        <f t="shared" ref="AG1582:AH1582" si="1681">IF(H1582="US",1,0)</f>
        <v>0</v>
      </c>
      <c r="AH1582" s="7">
        <f t="shared" si="1681"/>
        <v>0</v>
      </c>
      <c r="AI1582" s="7">
        <f t="shared" ref="AI1582:AI1583" si="1682">IF(G1582="US",1,0)</f>
        <v>0</v>
      </c>
      <c r="AJ1582" s="7" t="str">
        <f t="shared" ref="AJ1582:AJ1583" si="1683">IF(AF1582=0,"0",IF(AF1582=0.5,"3","6"))</f>
        <v>0</v>
      </c>
      <c r="AK1582" s="7" t="str">
        <f t="shared" ref="AK1582:AK1583" si="1684">IF(AI1582=1,"6","0")</f>
        <v>0</v>
      </c>
      <c r="AL1582" s="7" t="str">
        <f t="shared" ref="AL1582:AL1583" si="1685">IF(AF1582=0,"1",IF(AF1582=0.5,"3","6"))</f>
        <v>1</v>
      </c>
      <c r="AM1582" s="7" t="str">
        <f t="shared" ref="AM1582:AM1583" si="1686">IF(AH1582=1,"7","0")</f>
        <v>0</v>
      </c>
      <c r="AN1582" s="7" t="str">
        <f t="shared" ref="AN1582:AN1583" si="1687">IF(AI1582=1,"11","0")</f>
        <v>0</v>
      </c>
      <c r="AO1582" s="7" t="str">
        <f t="shared" ref="AO1582:AO1583" si="1688">IF(AG1582=1,"14","0")</f>
        <v>0</v>
      </c>
      <c r="AP1582" s="7">
        <f t="shared" ref="AP1582:AP1583" si="1689">(0.5*F1582)*100</f>
        <v>0.5</v>
      </c>
      <c r="AQ1582" s="7">
        <f t="shared" ref="AQ1582:AQ1583" si="1690">SUM(AJ1582+AK1582+AL1582+AM1582+AN1582+AO1582+AP1582)</f>
        <v>1.5</v>
      </c>
      <c r="AR1582" s="10">
        <f>IF(AQ1582&lt;AQ1579,AR1579+1,AR1579)</f>
        <v>3</v>
      </c>
      <c r="AS1582" s="10"/>
      <c r="AT1582" s="152"/>
      <c r="AU1582" s="82" t="s">
        <v>1757</v>
      </c>
    </row>
    <row r="1583" spans="1:47" ht="15" customHeight="1">
      <c r="A1583" s="28" t="s">
        <v>37</v>
      </c>
      <c r="B1583" s="28" t="s">
        <v>37</v>
      </c>
      <c r="C1583" s="28" t="s">
        <v>1687</v>
      </c>
      <c r="D1583" s="28"/>
      <c r="E1583" s="28"/>
      <c r="F1583" s="81">
        <v>0.01</v>
      </c>
      <c r="G1583" s="23" t="s">
        <v>446</v>
      </c>
      <c r="H1583" s="6" t="s">
        <v>445</v>
      </c>
      <c r="I1583" s="6" t="s">
        <v>488</v>
      </c>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7">
        <v>0</v>
      </c>
      <c r="AG1583" s="7">
        <f t="shared" ref="AG1583:AH1583" si="1691">IF(H1583="US",1,0)</f>
        <v>0</v>
      </c>
      <c r="AH1583" s="7">
        <f t="shared" si="1691"/>
        <v>0</v>
      </c>
      <c r="AI1583" s="7">
        <f t="shared" si="1682"/>
        <v>0</v>
      </c>
      <c r="AJ1583" s="7" t="str">
        <f t="shared" si="1683"/>
        <v>0</v>
      </c>
      <c r="AK1583" s="7" t="str">
        <f t="shared" si="1684"/>
        <v>0</v>
      </c>
      <c r="AL1583" s="7" t="str">
        <f t="shared" si="1685"/>
        <v>1</v>
      </c>
      <c r="AM1583" s="7" t="str">
        <f t="shared" si="1686"/>
        <v>0</v>
      </c>
      <c r="AN1583" s="7" t="str">
        <f t="shared" si="1687"/>
        <v>0</v>
      </c>
      <c r="AO1583" s="7" t="str">
        <f t="shared" si="1688"/>
        <v>0</v>
      </c>
      <c r="AP1583" s="7">
        <f t="shared" si="1689"/>
        <v>0.5</v>
      </c>
      <c r="AQ1583" s="7">
        <f t="shared" si="1690"/>
        <v>1.5</v>
      </c>
      <c r="AR1583" s="10">
        <f>IF(AQ1583&lt;AQ1582,AR1582+1,AR1582)</f>
        <v>3</v>
      </c>
      <c r="AS1583" s="10"/>
      <c r="AT1583" s="152"/>
      <c r="AU1583" s="82" t="s">
        <v>1757</v>
      </c>
    </row>
    <row r="1584" spans="1:47" ht="15" customHeight="1">
      <c r="A1584" s="6" t="s">
        <v>214</v>
      </c>
      <c r="B1584" s="6" t="s">
        <v>214</v>
      </c>
      <c r="C1584" s="6" t="s">
        <v>2804</v>
      </c>
      <c r="D1584" s="6"/>
      <c r="E1584" s="6"/>
      <c r="F1584" s="9"/>
      <c r="G1584" s="23"/>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7"/>
      <c r="AG1584" s="7"/>
      <c r="AH1584" s="7"/>
      <c r="AI1584" s="7"/>
      <c r="AJ1584" s="7"/>
      <c r="AK1584" s="7"/>
      <c r="AL1584" s="7"/>
      <c r="AM1584" s="7"/>
      <c r="AN1584" s="7"/>
      <c r="AO1584" s="7"/>
      <c r="AP1584" s="7"/>
      <c r="AQ1584" s="7"/>
      <c r="AR1584" s="7"/>
      <c r="AS1584" s="7"/>
      <c r="AT1584" s="152"/>
      <c r="AU1584" t="s">
        <v>2805</v>
      </c>
    </row>
    <row r="1585" spans="1:47" ht="15" customHeight="1">
      <c r="A1585" s="18" t="s">
        <v>214</v>
      </c>
      <c r="B1585" s="18" t="s">
        <v>214</v>
      </c>
      <c r="C1585" s="18" t="s">
        <v>906</v>
      </c>
      <c r="D1585" s="18" t="s">
        <v>2806</v>
      </c>
      <c r="E1585" s="18"/>
      <c r="F1585" s="17"/>
      <c r="G1585" s="23"/>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7"/>
      <c r="AG1585" s="7"/>
      <c r="AH1585" s="7"/>
      <c r="AI1585" s="7"/>
      <c r="AJ1585" s="7"/>
      <c r="AK1585" s="7"/>
      <c r="AL1585" s="7"/>
      <c r="AM1585" s="7"/>
      <c r="AN1585" s="7"/>
      <c r="AO1585" s="7"/>
      <c r="AP1585" s="7"/>
      <c r="AQ1585" s="7"/>
      <c r="AR1585" s="7"/>
      <c r="AS1585" s="7"/>
      <c r="AT1585" s="152"/>
      <c r="AU1585" s="80" t="s">
        <v>1038</v>
      </c>
    </row>
    <row r="1586" spans="1:47" ht="15" customHeight="1">
      <c r="A1586" s="18" t="s">
        <v>214</v>
      </c>
      <c r="B1586" s="18" t="s">
        <v>214</v>
      </c>
      <c r="C1586" s="18" t="s">
        <v>906</v>
      </c>
      <c r="D1586" s="18" t="s">
        <v>2807</v>
      </c>
      <c r="E1586" s="18"/>
      <c r="F1586" s="17"/>
      <c r="G1586" s="23"/>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7"/>
      <c r="AG1586" s="7"/>
      <c r="AH1586" s="7"/>
      <c r="AI1586" s="7"/>
      <c r="AJ1586" s="7"/>
      <c r="AK1586" s="7"/>
      <c r="AL1586" s="7"/>
      <c r="AM1586" s="7"/>
      <c r="AN1586" s="7"/>
      <c r="AO1586" s="7"/>
      <c r="AP1586" s="7"/>
      <c r="AQ1586" s="7"/>
      <c r="AR1586" s="7"/>
      <c r="AS1586" s="7"/>
      <c r="AT1586" s="152"/>
      <c r="AU1586" s="80" t="s">
        <v>1038</v>
      </c>
    </row>
    <row r="1587" spans="1:47" ht="15" customHeight="1">
      <c r="A1587" s="18" t="s">
        <v>214</v>
      </c>
      <c r="B1587" s="18" t="s">
        <v>214</v>
      </c>
      <c r="C1587" s="18" t="s">
        <v>906</v>
      </c>
      <c r="D1587" s="18" t="s">
        <v>2808</v>
      </c>
      <c r="E1587" s="18"/>
      <c r="F1587" s="17"/>
      <c r="G1587" s="23"/>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7"/>
      <c r="AG1587" s="7"/>
      <c r="AH1587" s="7"/>
      <c r="AI1587" s="7"/>
      <c r="AJ1587" s="7"/>
      <c r="AK1587" s="7"/>
      <c r="AL1587" s="7"/>
      <c r="AM1587" s="7"/>
      <c r="AN1587" s="7"/>
      <c r="AO1587" s="7"/>
      <c r="AP1587" s="7"/>
      <c r="AQ1587" s="7"/>
      <c r="AR1587" s="7"/>
      <c r="AS1587" s="7"/>
      <c r="AT1587" s="152"/>
      <c r="AU1587" s="80" t="s">
        <v>1038</v>
      </c>
    </row>
    <row r="1588" spans="1:47" ht="15" customHeight="1">
      <c r="A1588" s="18" t="s">
        <v>214</v>
      </c>
      <c r="B1588" s="18" t="s">
        <v>214</v>
      </c>
      <c r="C1588" s="18" t="s">
        <v>906</v>
      </c>
      <c r="D1588" s="18" t="s">
        <v>2809</v>
      </c>
      <c r="E1588" s="18"/>
      <c r="F1588" s="17"/>
      <c r="G1588" s="23"/>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7"/>
      <c r="AG1588" s="7"/>
      <c r="AH1588" s="7"/>
      <c r="AI1588" s="7"/>
      <c r="AJ1588" s="7"/>
      <c r="AK1588" s="7"/>
      <c r="AL1588" s="7"/>
      <c r="AM1588" s="7"/>
      <c r="AN1588" s="7"/>
      <c r="AO1588" s="7"/>
      <c r="AP1588" s="7"/>
      <c r="AQ1588" s="7"/>
      <c r="AR1588" s="7"/>
      <c r="AS1588" s="7"/>
      <c r="AT1588" s="152"/>
      <c r="AU1588" s="80" t="s">
        <v>1038</v>
      </c>
    </row>
    <row r="1589" spans="1:47" ht="15" customHeight="1">
      <c r="A1589" s="6" t="s">
        <v>214</v>
      </c>
      <c r="B1589" s="6" t="s">
        <v>214</v>
      </c>
      <c r="C1589" s="6" t="s">
        <v>1690</v>
      </c>
      <c r="D1589" s="6"/>
      <c r="E1589" s="6"/>
      <c r="F1589" s="9">
        <v>0.2</v>
      </c>
      <c r="G1589" s="23" t="s">
        <v>525</v>
      </c>
      <c r="H1589" s="6" t="s">
        <v>1689</v>
      </c>
      <c r="I1589" s="6" t="s">
        <v>538</v>
      </c>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7">
        <v>0</v>
      </c>
      <c r="AG1589" s="7">
        <f t="shared" ref="AG1589:AH1589" si="1692">IF(H1589="US",1,0)</f>
        <v>0</v>
      </c>
      <c r="AH1589" s="7">
        <f t="shared" si="1692"/>
        <v>0</v>
      </c>
      <c r="AI1589" s="7">
        <f t="shared" ref="AI1589:AI1590" si="1693">IF(G1589="US",1,0)</f>
        <v>1</v>
      </c>
      <c r="AJ1589" s="7" t="str">
        <f t="shared" ref="AJ1589:AJ1590" si="1694">IF(AF1589=0,"0",IF(AF1589=0.5,"3","6"))</f>
        <v>0</v>
      </c>
      <c r="AK1589" s="7" t="str">
        <f t="shared" ref="AK1589:AK1590" si="1695">IF(AI1589=1,"6","0")</f>
        <v>6</v>
      </c>
      <c r="AL1589" s="7" t="str">
        <f t="shared" ref="AL1589:AL1590" si="1696">IF(AF1589=0,"1",IF(AF1589=0.5,"3","6"))</f>
        <v>1</v>
      </c>
      <c r="AM1589" s="7" t="str">
        <f t="shared" ref="AM1589:AM1590" si="1697">IF(AH1589=1,"7","0")</f>
        <v>0</v>
      </c>
      <c r="AN1589" s="7" t="str">
        <f t="shared" ref="AN1589:AN1590" si="1698">IF(AI1589=1,"11","0")</f>
        <v>11</v>
      </c>
      <c r="AO1589" s="7" t="str">
        <f t="shared" ref="AO1589:AO1590" si="1699">IF(AG1589=1,"14","0")</f>
        <v>0</v>
      </c>
      <c r="AP1589" s="7">
        <f t="shared" ref="AP1589:AP1590" si="1700">(0.5*F1589)*100</f>
        <v>10</v>
      </c>
      <c r="AQ1589" s="7">
        <f t="shared" ref="AQ1589:AQ1590" si="1701">SUM(AJ1589+AK1589+AL1589+AM1589+AN1589+AO1589+AP1589)</f>
        <v>28</v>
      </c>
      <c r="AR1589" s="10">
        <f>IF(AQ1589&lt;AQ1585,AR1585+1,AR1585)</f>
        <v>0</v>
      </c>
      <c r="AS1589" s="10"/>
      <c r="AT1589" s="152"/>
      <c r="AU1589" t="s">
        <v>1812</v>
      </c>
    </row>
    <row r="1590" spans="1:47" ht="15" customHeight="1">
      <c r="A1590" s="6" t="s">
        <v>214</v>
      </c>
      <c r="B1590" s="6" t="s">
        <v>214</v>
      </c>
      <c r="C1590" s="6" t="s">
        <v>1688</v>
      </c>
      <c r="D1590" s="6"/>
      <c r="E1590" s="6"/>
      <c r="F1590" s="9">
        <v>0.2</v>
      </c>
      <c r="G1590" s="23" t="s">
        <v>525</v>
      </c>
      <c r="H1590" s="6" t="s">
        <v>1689</v>
      </c>
      <c r="I1590" s="6" t="s">
        <v>538</v>
      </c>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7">
        <v>0</v>
      </c>
      <c r="AG1590" s="7">
        <f t="shared" ref="AG1590:AH1590" si="1702">IF(H1590="US",1,0)</f>
        <v>0</v>
      </c>
      <c r="AH1590" s="7">
        <f t="shared" si="1702"/>
        <v>0</v>
      </c>
      <c r="AI1590" s="7">
        <f t="shared" si="1693"/>
        <v>1</v>
      </c>
      <c r="AJ1590" s="7" t="str">
        <f t="shared" si="1694"/>
        <v>0</v>
      </c>
      <c r="AK1590" s="7" t="str">
        <f t="shared" si="1695"/>
        <v>6</v>
      </c>
      <c r="AL1590" s="7" t="str">
        <f t="shared" si="1696"/>
        <v>1</v>
      </c>
      <c r="AM1590" s="7" t="str">
        <f t="shared" si="1697"/>
        <v>0</v>
      </c>
      <c r="AN1590" s="7" t="str">
        <f t="shared" si="1698"/>
        <v>11</v>
      </c>
      <c r="AO1590" s="7" t="str">
        <f t="shared" si="1699"/>
        <v>0</v>
      </c>
      <c r="AP1590" s="7">
        <f t="shared" si="1700"/>
        <v>10</v>
      </c>
      <c r="AQ1590" s="7">
        <f t="shared" si="1701"/>
        <v>28</v>
      </c>
      <c r="AR1590" s="10">
        <f>IF(AQ1590&lt;AQ1589,AR1589+1,AR1589)</f>
        <v>0</v>
      </c>
      <c r="AS1590" s="10"/>
      <c r="AT1590" s="152"/>
      <c r="AU1590" t="s">
        <v>1812</v>
      </c>
    </row>
    <row r="1591" spans="1:47" ht="15" customHeight="1">
      <c r="A1591" s="18" t="s">
        <v>214</v>
      </c>
      <c r="B1591" s="18" t="s">
        <v>214</v>
      </c>
      <c r="C1591" s="18" t="s">
        <v>349</v>
      </c>
      <c r="D1591" s="18" t="s">
        <v>2806</v>
      </c>
      <c r="E1591" s="18"/>
      <c r="F1591" s="17"/>
      <c r="G1591" s="1" t="s">
        <v>1038</v>
      </c>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7"/>
      <c r="AG1591" s="7"/>
      <c r="AH1591" s="7"/>
      <c r="AI1591" s="7"/>
      <c r="AJ1591" s="7"/>
      <c r="AK1591" s="7"/>
      <c r="AL1591" s="7"/>
      <c r="AM1591" s="7"/>
      <c r="AN1591" s="7"/>
      <c r="AO1591" s="7"/>
      <c r="AP1591" s="7"/>
      <c r="AQ1591" s="7"/>
      <c r="AR1591" s="7"/>
      <c r="AS1591" s="7"/>
      <c r="AT1591" s="152"/>
      <c r="AU1591" s="80" t="s">
        <v>1038</v>
      </c>
    </row>
    <row r="1592" spans="1:47" ht="15" customHeight="1">
      <c r="A1592" s="18" t="s">
        <v>214</v>
      </c>
      <c r="B1592" s="18" t="s">
        <v>214</v>
      </c>
      <c r="C1592" s="18" t="s">
        <v>349</v>
      </c>
      <c r="D1592" s="18" t="s">
        <v>2807</v>
      </c>
      <c r="E1592" s="18"/>
      <c r="F1592" s="17"/>
      <c r="G1592" s="1" t="s">
        <v>1038</v>
      </c>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7"/>
      <c r="AG1592" s="7"/>
      <c r="AH1592" s="7"/>
      <c r="AI1592" s="7"/>
      <c r="AJ1592" s="7"/>
      <c r="AK1592" s="7"/>
      <c r="AL1592" s="7"/>
      <c r="AM1592" s="7"/>
      <c r="AN1592" s="7"/>
      <c r="AO1592" s="7"/>
      <c r="AP1592" s="7"/>
      <c r="AQ1592" s="7"/>
      <c r="AR1592" s="7"/>
      <c r="AS1592" s="7"/>
      <c r="AT1592" s="152"/>
      <c r="AU1592" s="80" t="s">
        <v>1038</v>
      </c>
    </row>
    <row r="1593" spans="1:47" ht="15" customHeight="1">
      <c r="A1593" s="18" t="s">
        <v>214</v>
      </c>
      <c r="B1593" s="18" t="s">
        <v>214</v>
      </c>
      <c r="C1593" s="18" t="s">
        <v>349</v>
      </c>
      <c r="D1593" s="18" t="s">
        <v>2808</v>
      </c>
      <c r="E1593" s="18"/>
      <c r="F1593" s="17"/>
      <c r="G1593" s="1" t="s">
        <v>1038</v>
      </c>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7"/>
      <c r="AG1593" s="7"/>
      <c r="AH1593" s="7"/>
      <c r="AI1593" s="7"/>
      <c r="AJ1593" s="7"/>
      <c r="AK1593" s="7"/>
      <c r="AL1593" s="7"/>
      <c r="AM1593" s="7"/>
      <c r="AN1593" s="7"/>
      <c r="AO1593" s="7"/>
      <c r="AP1593" s="7"/>
      <c r="AQ1593" s="7"/>
      <c r="AR1593" s="7"/>
      <c r="AS1593" s="7"/>
      <c r="AT1593" s="152"/>
      <c r="AU1593" s="80" t="s">
        <v>1038</v>
      </c>
    </row>
    <row r="1594" spans="1:47" ht="15" customHeight="1">
      <c r="A1594" s="6" t="s">
        <v>214</v>
      </c>
      <c r="B1594" s="6" t="s">
        <v>214</v>
      </c>
      <c r="C1594" s="6" t="s">
        <v>1693</v>
      </c>
      <c r="D1594" s="6"/>
      <c r="E1594" s="6"/>
      <c r="F1594" s="9">
        <v>0.01</v>
      </c>
      <c r="G1594" s="23" t="s">
        <v>1252</v>
      </c>
      <c r="H1594" s="6" t="s">
        <v>1252</v>
      </c>
      <c r="I1594" s="6" t="s">
        <v>538</v>
      </c>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7">
        <v>0</v>
      </c>
      <c r="AG1594" s="7">
        <f t="shared" ref="AG1594:AH1594" si="1703">IF(H1594="US",1,0)</f>
        <v>0</v>
      </c>
      <c r="AH1594" s="7">
        <f t="shared" si="1703"/>
        <v>0</v>
      </c>
      <c r="AI1594" s="7">
        <f t="shared" ref="AI1594:AI1597" si="1704">IF(G1594="US",1,0)</f>
        <v>0</v>
      </c>
      <c r="AJ1594" s="7" t="str">
        <f t="shared" ref="AJ1594:AJ1597" si="1705">IF(AF1594=0,"0",IF(AF1594=0.5,"3","6"))</f>
        <v>0</v>
      </c>
      <c r="AK1594" s="7" t="str">
        <f t="shared" ref="AK1594:AK1597" si="1706">IF(AI1594=1,"6","0")</f>
        <v>0</v>
      </c>
      <c r="AL1594" s="7" t="str">
        <f t="shared" ref="AL1594:AL1597" si="1707">IF(AF1594=0,"1",IF(AF1594=0.5,"3","6"))</f>
        <v>1</v>
      </c>
      <c r="AM1594" s="7" t="str">
        <f t="shared" ref="AM1594:AM1597" si="1708">IF(AH1594=1,"7","0")</f>
        <v>0</v>
      </c>
      <c r="AN1594" s="7" t="str">
        <f t="shared" ref="AN1594:AN1597" si="1709">IF(AI1594=1,"11","0")</f>
        <v>0</v>
      </c>
      <c r="AO1594" s="7" t="str">
        <f t="shared" ref="AO1594:AO1597" si="1710">IF(AG1594=1,"14","0")</f>
        <v>0</v>
      </c>
      <c r="AP1594" s="7">
        <f t="shared" ref="AP1594:AP1597" si="1711">(0.5*F1594)*100</f>
        <v>0.5</v>
      </c>
      <c r="AQ1594" s="7">
        <f t="shared" ref="AQ1594:AQ1597" si="1712">SUM(AJ1594+AK1594+AL1594+AM1594+AN1594+AO1594+AP1594)</f>
        <v>1.5</v>
      </c>
      <c r="AR1594" s="10">
        <f>IF(AQ1594&lt;AQ1591,AR1591+1,AR1591)</f>
        <v>0</v>
      </c>
      <c r="AS1594" s="10"/>
      <c r="AT1594" s="152"/>
      <c r="AU1594" t="s">
        <v>1812</v>
      </c>
    </row>
    <row r="1595" spans="1:47" ht="15" customHeight="1">
      <c r="A1595" s="6" t="s">
        <v>214</v>
      </c>
      <c r="B1595" s="6" t="s">
        <v>214</v>
      </c>
      <c r="C1595" s="6" t="s">
        <v>1694</v>
      </c>
      <c r="D1595" s="6"/>
      <c r="E1595" s="6"/>
      <c r="F1595" s="9">
        <v>0.01</v>
      </c>
      <c r="G1595" s="23" t="s">
        <v>1252</v>
      </c>
      <c r="H1595" s="6" t="s">
        <v>1689</v>
      </c>
      <c r="I1595" s="6" t="s">
        <v>538</v>
      </c>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7">
        <v>0</v>
      </c>
      <c r="AG1595" s="7">
        <f t="shared" ref="AG1595:AH1595" si="1713">IF(H1595="US",1,0)</f>
        <v>0</v>
      </c>
      <c r="AH1595" s="7">
        <f t="shared" si="1713"/>
        <v>0</v>
      </c>
      <c r="AI1595" s="7">
        <f t="shared" si="1704"/>
        <v>0</v>
      </c>
      <c r="AJ1595" s="7" t="str">
        <f t="shared" si="1705"/>
        <v>0</v>
      </c>
      <c r="AK1595" s="7" t="str">
        <f t="shared" si="1706"/>
        <v>0</v>
      </c>
      <c r="AL1595" s="7" t="str">
        <f t="shared" si="1707"/>
        <v>1</v>
      </c>
      <c r="AM1595" s="7" t="str">
        <f t="shared" si="1708"/>
        <v>0</v>
      </c>
      <c r="AN1595" s="7" t="str">
        <f t="shared" si="1709"/>
        <v>0</v>
      </c>
      <c r="AO1595" s="7" t="str">
        <f t="shared" si="1710"/>
        <v>0</v>
      </c>
      <c r="AP1595" s="7">
        <f t="shared" si="1711"/>
        <v>0.5</v>
      </c>
      <c r="AQ1595" s="7">
        <f t="shared" si="1712"/>
        <v>1.5</v>
      </c>
      <c r="AR1595" s="10">
        <f t="shared" ref="AR1595:AR1597" si="1714">IF(AQ1595&lt;AQ1594,AR1594+1,AR1594)</f>
        <v>0</v>
      </c>
      <c r="AS1595" s="10"/>
      <c r="AT1595" s="152"/>
      <c r="AU1595" t="s">
        <v>1812</v>
      </c>
    </row>
    <row r="1596" spans="1:47" ht="15" customHeight="1">
      <c r="A1596" s="6" t="s">
        <v>214</v>
      </c>
      <c r="B1596" s="6" t="s">
        <v>214</v>
      </c>
      <c r="C1596" s="6" t="s">
        <v>1695</v>
      </c>
      <c r="D1596" s="6"/>
      <c r="E1596" s="6"/>
      <c r="F1596" s="9">
        <v>0.01</v>
      </c>
      <c r="G1596" s="23" t="s">
        <v>1252</v>
      </c>
      <c r="H1596" s="6" t="s">
        <v>1252</v>
      </c>
      <c r="I1596" s="6" t="s">
        <v>538</v>
      </c>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7">
        <v>0</v>
      </c>
      <c r="AG1596" s="7">
        <f t="shared" ref="AG1596:AH1596" si="1715">IF(H1596="US",1,0)</f>
        <v>0</v>
      </c>
      <c r="AH1596" s="7">
        <f t="shared" si="1715"/>
        <v>0</v>
      </c>
      <c r="AI1596" s="7">
        <f t="shared" si="1704"/>
        <v>0</v>
      </c>
      <c r="AJ1596" s="7" t="str">
        <f t="shared" si="1705"/>
        <v>0</v>
      </c>
      <c r="AK1596" s="7" t="str">
        <f t="shared" si="1706"/>
        <v>0</v>
      </c>
      <c r="AL1596" s="7" t="str">
        <f t="shared" si="1707"/>
        <v>1</v>
      </c>
      <c r="AM1596" s="7" t="str">
        <f t="shared" si="1708"/>
        <v>0</v>
      </c>
      <c r="AN1596" s="7" t="str">
        <f t="shared" si="1709"/>
        <v>0</v>
      </c>
      <c r="AO1596" s="7" t="str">
        <f t="shared" si="1710"/>
        <v>0</v>
      </c>
      <c r="AP1596" s="7">
        <f t="shared" si="1711"/>
        <v>0.5</v>
      </c>
      <c r="AQ1596" s="7">
        <f t="shared" si="1712"/>
        <v>1.5</v>
      </c>
      <c r="AR1596" s="10">
        <f t="shared" si="1714"/>
        <v>0</v>
      </c>
      <c r="AS1596" s="10"/>
      <c r="AT1596" s="152"/>
      <c r="AU1596" t="s">
        <v>1812</v>
      </c>
    </row>
    <row r="1597" spans="1:47" ht="15" customHeight="1">
      <c r="A1597" s="6" t="s">
        <v>214</v>
      </c>
      <c r="B1597" s="6" t="s">
        <v>214</v>
      </c>
      <c r="C1597" s="6" t="s">
        <v>2810</v>
      </c>
      <c r="D1597" s="6"/>
      <c r="E1597" s="6"/>
      <c r="F1597" s="9">
        <v>0.03</v>
      </c>
      <c r="G1597" s="23" t="s">
        <v>1252</v>
      </c>
      <c r="H1597" s="6" t="s">
        <v>1689</v>
      </c>
      <c r="I1597" s="6" t="s">
        <v>538</v>
      </c>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7">
        <v>0</v>
      </c>
      <c r="AG1597" s="7">
        <f t="shared" ref="AG1597:AH1597" si="1716">IF(H1597="US",1,0)</f>
        <v>0</v>
      </c>
      <c r="AH1597" s="7">
        <f t="shared" si="1716"/>
        <v>0</v>
      </c>
      <c r="AI1597" s="7">
        <f t="shared" si="1704"/>
        <v>0</v>
      </c>
      <c r="AJ1597" s="7" t="str">
        <f t="shared" si="1705"/>
        <v>0</v>
      </c>
      <c r="AK1597" s="7" t="str">
        <f t="shared" si="1706"/>
        <v>0</v>
      </c>
      <c r="AL1597" s="7" t="str">
        <f t="shared" si="1707"/>
        <v>1</v>
      </c>
      <c r="AM1597" s="7" t="str">
        <f t="shared" si="1708"/>
        <v>0</v>
      </c>
      <c r="AN1597" s="7" t="str">
        <f t="shared" si="1709"/>
        <v>0</v>
      </c>
      <c r="AO1597" s="7" t="str">
        <f t="shared" si="1710"/>
        <v>0</v>
      </c>
      <c r="AP1597" s="7">
        <f t="shared" si="1711"/>
        <v>1.5</v>
      </c>
      <c r="AQ1597" s="7">
        <f t="shared" si="1712"/>
        <v>2.5</v>
      </c>
      <c r="AR1597" s="10">
        <f t="shared" si="1714"/>
        <v>0</v>
      </c>
      <c r="AS1597" s="10"/>
      <c r="AT1597" s="152"/>
      <c r="AU1597" t="s">
        <v>1812</v>
      </c>
    </row>
    <row r="1598" spans="1:47" ht="15" customHeight="1">
      <c r="A1598" s="18" t="s">
        <v>214</v>
      </c>
      <c r="B1598" s="18" t="s">
        <v>214</v>
      </c>
      <c r="C1598" s="18" t="s">
        <v>917</v>
      </c>
      <c r="D1598" s="18" t="s">
        <v>2806</v>
      </c>
      <c r="E1598" s="18"/>
      <c r="F1598" s="17"/>
      <c r="G1598" s="23"/>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7"/>
      <c r="AG1598" s="7"/>
      <c r="AH1598" s="7"/>
      <c r="AI1598" s="7"/>
      <c r="AJ1598" s="7"/>
      <c r="AK1598" s="7"/>
      <c r="AL1598" s="7"/>
      <c r="AM1598" s="7"/>
      <c r="AN1598" s="7"/>
      <c r="AO1598" s="7"/>
      <c r="AP1598" s="7"/>
      <c r="AQ1598" s="7"/>
      <c r="AR1598" s="7"/>
      <c r="AS1598" s="7"/>
      <c r="AT1598" s="152"/>
      <c r="AU1598" s="80" t="s">
        <v>1038</v>
      </c>
    </row>
    <row r="1599" spans="1:47" ht="15" customHeight="1">
      <c r="A1599" s="18" t="s">
        <v>214</v>
      </c>
      <c r="B1599" s="18" t="s">
        <v>214</v>
      </c>
      <c r="C1599" s="18" t="s">
        <v>917</v>
      </c>
      <c r="D1599" s="18" t="s">
        <v>2807</v>
      </c>
      <c r="E1599" s="18"/>
      <c r="F1599" s="17"/>
      <c r="G1599" s="23"/>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7"/>
      <c r="AG1599" s="7"/>
      <c r="AH1599" s="7"/>
      <c r="AI1599" s="7"/>
      <c r="AJ1599" s="7"/>
      <c r="AK1599" s="7"/>
      <c r="AL1599" s="7"/>
      <c r="AM1599" s="7"/>
      <c r="AN1599" s="7"/>
      <c r="AO1599" s="7"/>
      <c r="AP1599" s="7"/>
      <c r="AQ1599" s="7"/>
      <c r="AR1599" s="7"/>
      <c r="AS1599" s="7"/>
      <c r="AT1599" s="152"/>
      <c r="AU1599" s="80" t="s">
        <v>1038</v>
      </c>
    </row>
    <row r="1600" spans="1:47" ht="15" customHeight="1">
      <c r="A1600" s="18" t="s">
        <v>214</v>
      </c>
      <c r="B1600" s="18" t="s">
        <v>214</v>
      </c>
      <c r="C1600" s="18" t="s">
        <v>917</v>
      </c>
      <c r="D1600" s="18" t="s">
        <v>2808</v>
      </c>
      <c r="E1600" s="18"/>
      <c r="F1600" s="17"/>
      <c r="G1600" s="23"/>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7"/>
      <c r="AG1600" s="7"/>
      <c r="AH1600" s="7"/>
      <c r="AI1600" s="7"/>
      <c r="AJ1600" s="7"/>
      <c r="AK1600" s="7"/>
      <c r="AL1600" s="7"/>
      <c r="AM1600" s="7"/>
      <c r="AN1600" s="7"/>
      <c r="AO1600" s="7"/>
      <c r="AP1600" s="7"/>
      <c r="AQ1600" s="7"/>
      <c r="AR1600" s="7"/>
      <c r="AS1600" s="7"/>
      <c r="AT1600" s="152"/>
      <c r="AU1600" s="80" t="s">
        <v>1038</v>
      </c>
    </row>
    <row r="1601" spans="1:47" ht="15" customHeight="1">
      <c r="A1601" s="18" t="s">
        <v>214</v>
      </c>
      <c r="B1601" s="18" t="s">
        <v>214</v>
      </c>
      <c r="C1601" s="18" t="s">
        <v>917</v>
      </c>
      <c r="D1601" s="18" t="s">
        <v>2811</v>
      </c>
      <c r="E1601" s="18"/>
      <c r="F1601" s="17"/>
      <c r="G1601" s="23"/>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7"/>
      <c r="AG1601" s="7"/>
      <c r="AH1601" s="7"/>
      <c r="AI1601" s="7"/>
      <c r="AJ1601" s="7"/>
      <c r="AK1601" s="7"/>
      <c r="AL1601" s="7"/>
      <c r="AM1601" s="7"/>
      <c r="AN1601" s="7"/>
      <c r="AO1601" s="7"/>
      <c r="AP1601" s="7"/>
      <c r="AQ1601" s="7"/>
      <c r="AR1601" s="7"/>
      <c r="AS1601" s="7"/>
      <c r="AT1601" s="152"/>
      <c r="AU1601" s="80" t="s">
        <v>1038</v>
      </c>
    </row>
    <row r="1602" spans="1:47" ht="15" customHeight="1">
      <c r="A1602" s="6" t="s">
        <v>214</v>
      </c>
      <c r="B1602" s="6" t="s">
        <v>214</v>
      </c>
      <c r="C1602" s="6" t="s">
        <v>1691</v>
      </c>
      <c r="D1602" s="6"/>
      <c r="E1602" s="6"/>
      <c r="F1602" s="9">
        <v>0.06</v>
      </c>
      <c r="G1602" s="23" t="s">
        <v>1689</v>
      </c>
      <c r="H1602" s="6" t="s">
        <v>1689</v>
      </c>
      <c r="I1602" s="6" t="s">
        <v>538</v>
      </c>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7">
        <v>0</v>
      </c>
      <c r="AG1602" s="7">
        <f t="shared" ref="AG1602:AH1602" si="1717">IF(H1602="US",1,0)</f>
        <v>0</v>
      </c>
      <c r="AH1602" s="7">
        <f t="shared" si="1717"/>
        <v>0</v>
      </c>
      <c r="AI1602" s="7">
        <f t="shared" ref="AI1602:AI1603" si="1718">IF(G1602="US",1,0)</f>
        <v>0</v>
      </c>
      <c r="AJ1602" s="7" t="str">
        <f t="shared" ref="AJ1602:AJ1603" si="1719">IF(AF1602=0,"0",IF(AF1602=0.5,"3","6"))</f>
        <v>0</v>
      </c>
      <c r="AK1602" s="7" t="str">
        <f t="shared" ref="AK1602:AK1603" si="1720">IF(AI1602=1,"6","0")</f>
        <v>0</v>
      </c>
      <c r="AL1602" s="7" t="str">
        <f t="shared" ref="AL1602:AL1603" si="1721">IF(AF1602=0,"1",IF(AF1602=0.5,"3","6"))</f>
        <v>1</v>
      </c>
      <c r="AM1602" s="7" t="str">
        <f t="shared" ref="AM1602:AM1603" si="1722">IF(AH1602=1,"7","0")</f>
        <v>0</v>
      </c>
      <c r="AN1602" s="7" t="str">
        <f t="shared" ref="AN1602:AN1603" si="1723">IF(AI1602=1,"11","0")</f>
        <v>0</v>
      </c>
      <c r="AO1602" s="7" t="str">
        <f t="shared" ref="AO1602:AO1603" si="1724">IF(AG1602=1,"14","0")</f>
        <v>0</v>
      </c>
      <c r="AP1602" s="7">
        <f t="shared" ref="AP1602:AP1603" si="1725">(0.5*F1602)*100</f>
        <v>3</v>
      </c>
      <c r="AQ1602" s="7">
        <f t="shared" ref="AQ1602:AQ1603" si="1726">SUM(AJ1602+AK1602+AL1602+AM1602+AN1602+AO1602+AP1602)</f>
        <v>4</v>
      </c>
      <c r="AR1602" s="10">
        <f>IF(AQ1602&lt;AQ1598,AR1598+1,AR1598)</f>
        <v>0</v>
      </c>
      <c r="AS1602" s="10"/>
      <c r="AT1602" s="152"/>
      <c r="AU1602" t="s">
        <v>1812</v>
      </c>
    </row>
    <row r="1603" spans="1:47" ht="15" customHeight="1">
      <c r="A1603" s="6" t="s">
        <v>214</v>
      </c>
      <c r="B1603" s="6" t="s">
        <v>214</v>
      </c>
      <c r="C1603" s="6" t="s">
        <v>1692</v>
      </c>
      <c r="D1603" s="6"/>
      <c r="E1603" s="6"/>
      <c r="F1603" s="9">
        <v>0.06</v>
      </c>
      <c r="G1603" s="23" t="s">
        <v>1689</v>
      </c>
      <c r="H1603" s="6" t="s">
        <v>1689</v>
      </c>
      <c r="I1603" s="6" t="s">
        <v>538</v>
      </c>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7">
        <v>0</v>
      </c>
      <c r="AG1603" s="7">
        <f t="shared" ref="AG1603:AH1603" si="1727">IF(H1603="US",1,0)</f>
        <v>0</v>
      </c>
      <c r="AH1603" s="7">
        <f t="shared" si="1727"/>
        <v>0</v>
      </c>
      <c r="AI1603" s="7">
        <f t="shared" si="1718"/>
        <v>0</v>
      </c>
      <c r="AJ1603" s="7" t="str">
        <f t="shared" si="1719"/>
        <v>0</v>
      </c>
      <c r="AK1603" s="7" t="str">
        <f t="shared" si="1720"/>
        <v>0</v>
      </c>
      <c r="AL1603" s="7" t="str">
        <f t="shared" si="1721"/>
        <v>1</v>
      </c>
      <c r="AM1603" s="7" t="str">
        <f t="shared" si="1722"/>
        <v>0</v>
      </c>
      <c r="AN1603" s="7" t="str">
        <f t="shared" si="1723"/>
        <v>0</v>
      </c>
      <c r="AO1603" s="7" t="str">
        <f t="shared" si="1724"/>
        <v>0</v>
      </c>
      <c r="AP1603" s="7">
        <f t="shared" si="1725"/>
        <v>3</v>
      </c>
      <c r="AQ1603" s="7">
        <f t="shared" si="1726"/>
        <v>4</v>
      </c>
      <c r="AR1603" s="10">
        <f>IF(AQ1603&lt;AQ1602,AR1602+1,AR1602)</f>
        <v>0</v>
      </c>
      <c r="AS1603" s="10"/>
      <c r="AT1603" s="152"/>
      <c r="AU1603" t="s">
        <v>1812</v>
      </c>
    </row>
    <row r="1604" spans="1:47" ht="15" customHeight="1">
      <c r="A1604" s="18" t="s">
        <v>214</v>
      </c>
      <c r="B1604" s="18" t="s">
        <v>214</v>
      </c>
      <c r="C1604" s="18" t="s">
        <v>2812</v>
      </c>
      <c r="D1604" s="18" t="s">
        <v>2807</v>
      </c>
      <c r="E1604" s="18"/>
      <c r="F1604" s="17"/>
      <c r="G1604" s="23"/>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7"/>
      <c r="AG1604" s="7"/>
      <c r="AH1604" s="7"/>
      <c r="AI1604" s="7"/>
      <c r="AJ1604" s="7"/>
      <c r="AK1604" s="7"/>
      <c r="AL1604" s="7"/>
      <c r="AM1604" s="7"/>
      <c r="AN1604" s="7"/>
      <c r="AO1604" s="7"/>
      <c r="AP1604" s="7"/>
      <c r="AQ1604" s="7"/>
      <c r="AR1604" s="7"/>
      <c r="AS1604" s="7"/>
      <c r="AT1604" s="152"/>
      <c r="AU1604" s="80" t="s">
        <v>1038</v>
      </c>
    </row>
    <row r="1605" spans="1:47" ht="15" customHeight="1">
      <c r="A1605" s="18" t="s">
        <v>214</v>
      </c>
      <c r="B1605" s="18" t="s">
        <v>214</v>
      </c>
      <c r="C1605" s="18" t="s">
        <v>2812</v>
      </c>
      <c r="D1605" s="18" t="s">
        <v>2808</v>
      </c>
      <c r="E1605" s="18"/>
      <c r="F1605" s="17"/>
      <c r="G1605" s="23"/>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7"/>
      <c r="AG1605" s="7"/>
      <c r="AH1605" s="7"/>
      <c r="AI1605" s="7"/>
      <c r="AJ1605" s="7"/>
      <c r="AK1605" s="7"/>
      <c r="AL1605" s="7"/>
      <c r="AM1605" s="7"/>
      <c r="AN1605" s="7"/>
      <c r="AO1605" s="7"/>
      <c r="AP1605" s="7"/>
      <c r="AQ1605" s="7"/>
      <c r="AR1605" s="7"/>
      <c r="AS1605" s="7"/>
      <c r="AT1605" s="152"/>
      <c r="AU1605" s="80" t="s">
        <v>1038</v>
      </c>
    </row>
    <row r="1606" spans="1:47" ht="15" customHeight="1">
      <c r="A1606" s="18" t="s">
        <v>214</v>
      </c>
      <c r="B1606" s="18" t="s">
        <v>214</v>
      </c>
      <c r="C1606" s="18" t="s">
        <v>2812</v>
      </c>
      <c r="D1606" s="18" t="s">
        <v>2811</v>
      </c>
      <c r="E1606" s="18"/>
      <c r="F1606" s="17"/>
      <c r="G1606" s="23"/>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7"/>
      <c r="AG1606" s="7"/>
      <c r="AH1606" s="7"/>
      <c r="AI1606" s="7"/>
      <c r="AJ1606" s="7"/>
      <c r="AK1606" s="7"/>
      <c r="AL1606" s="7"/>
      <c r="AM1606" s="7"/>
      <c r="AN1606" s="7"/>
      <c r="AO1606" s="7"/>
      <c r="AP1606" s="7"/>
      <c r="AQ1606" s="7"/>
      <c r="AR1606" s="7"/>
      <c r="AS1606" s="7"/>
      <c r="AT1606" s="152"/>
      <c r="AU1606" s="80" t="s">
        <v>1038</v>
      </c>
    </row>
    <row r="1607" spans="1:47" ht="15" customHeight="1">
      <c r="A1607" s="6" t="s">
        <v>214</v>
      </c>
      <c r="B1607" s="6" t="s">
        <v>214</v>
      </c>
      <c r="C1607" s="6" t="s">
        <v>1698</v>
      </c>
      <c r="D1607" s="6"/>
      <c r="E1607" s="6"/>
      <c r="F1607" s="9">
        <v>0.01</v>
      </c>
      <c r="G1607" s="23" t="s">
        <v>1689</v>
      </c>
      <c r="H1607" s="6" t="s">
        <v>1689</v>
      </c>
      <c r="I1607" s="6" t="s">
        <v>538</v>
      </c>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7">
        <v>0</v>
      </c>
      <c r="AG1607" s="7">
        <f t="shared" ref="AG1607:AH1607" si="1728">IF(H1607="US",1,0)</f>
        <v>0</v>
      </c>
      <c r="AH1607" s="7">
        <f t="shared" si="1728"/>
        <v>0</v>
      </c>
      <c r="AI1607" s="7">
        <f t="shared" ref="AI1607:AI1610" si="1729">IF(G1607="US",1,0)</f>
        <v>0</v>
      </c>
      <c r="AJ1607" s="7" t="str">
        <f t="shared" ref="AJ1607:AJ1610" si="1730">IF(AF1607=0,"0",IF(AF1607=0.5,"3","6"))</f>
        <v>0</v>
      </c>
      <c r="AK1607" s="7" t="str">
        <f t="shared" ref="AK1607:AK1610" si="1731">IF(AI1607=1,"6","0")</f>
        <v>0</v>
      </c>
      <c r="AL1607" s="7" t="str">
        <f t="shared" ref="AL1607:AL1610" si="1732">IF(AF1607=0,"1",IF(AF1607=0.5,"3","6"))</f>
        <v>1</v>
      </c>
      <c r="AM1607" s="7" t="str">
        <f t="shared" ref="AM1607:AM1610" si="1733">IF(AH1607=1,"7","0")</f>
        <v>0</v>
      </c>
      <c r="AN1607" s="7" t="str">
        <f t="shared" ref="AN1607:AN1610" si="1734">IF(AI1607=1,"11","0")</f>
        <v>0</v>
      </c>
      <c r="AO1607" s="7" t="str">
        <f t="shared" ref="AO1607:AO1610" si="1735">IF(AG1607=1,"14","0")</f>
        <v>0</v>
      </c>
      <c r="AP1607" s="7">
        <f t="shared" ref="AP1607:AP1610" si="1736">(0.5*F1607)*100</f>
        <v>0.5</v>
      </c>
      <c r="AQ1607" s="7">
        <f t="shared" ref="AQ1607:AQ1610" si="1737">SUM(AJ1607+AK1607+AL1607+AM1607+AN1607+AO1607+AP1607)</f>
        <v>1.5</v>
      </c>
      <c r="AR1607" s="10">
        <f>IF(AQ1607&lt;AQ1605,AR1605+1,AR1605)</f>
        <v>0</v>
      </c>
      <c r="AS1607" s="10"/>
      <c r="AT1607" s="152"/>
      <c r="AU1607" t="s">
        <v>1812</v>
      </c>
    </row>
    <row r="1608" spans="1:47" ht="15" customHeight="1">
      <c r="A1608" s="6" t="s">
        <v>214</v>
      </c>
      <c r="B1608" s="6" t="s">
        <v>214</v>
      </c>
      <c r="C1608" s="6" t="s">
        <v>1697</v>
      </c>
      <c r="D1608" s="6"/>
      <c r="E1608" s="6"/>
      <c r="F1608" s="9">
        <v>0.01</v>
      </c>
      <c r="G1608" s="23" t="s">
        <v>1689</v>
      </c>
      <c r="H1608" s="6" t="s">
        <v>1689</v>
      </c>
      <c r="I1608" s="6" t="s">
        <v>538</v>
      </c>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7">
        <v>0</v>
      </c>
      <c r="AG1608" s="7">
        <f t="shared" ref="AG1608:AH1608" si="1738">IF(H1608="US",1,0)</f>
        <v>0</v>
      </c>
      <c r="AH1608" s="7">
        <f t="shared" si="1738"/>
        <v>0</v>
      </c>
      <c r="AI1608" s="7">
        <f t="shared" si="1729"/>
        <v>0</v>
      </c>
      <c r="AJ1608" s="7" t="str">
        <f t="shared" si="1730"/>
        <v>0</v>
      </c>
      <c r="AK1608" s="7" t="str">
        <f t="shared" si="1731"/>
        <v>0</v>
      </c>
      <c r="AL1608" s="7" t="str">
        <f t="shared" si="1732"/>
        <v>1</v>
      </c>
      <c r="AM1608" s="7" t="str">
        <f t="shared" si="1733"/>
        <v>0</v>
      </c>
      <c r="AN1608" s="7" t="str">
        <f t="shared" si="1734"/>
        <v>0</v>
      </c>
      <c r="AO1608" s="7" t="str">
        <f t="shared" si="1735"/>
        <v>0</v>
      </c>
      <c r="AP1608" s="7">
        <f t="shared" si="1736"/>
        <v>0.5</v>
      </c>
      <c r="AQ1608" s="7">
        <f t="shared" si="1737"/>
        <v>1.5</v>
      </c>
      <c r="AR1608" s="10">
        <f t="shared" ref="AR1608:AR1610" si="1739">IF(AQ1608&lt;AQ1607,AR1607+1,AR1607)</f>
        <v>0</v>
      </c>
      <c r="AS1608" s="10"/>
      <c r="AT1608" s="152"/>
      <c r="AU1608" t="s">
        <v>1812</v>
      </c>
    </row>
    <row r="1609" spans="1:47" ht="15" customHeight="1">
      <c r="A1609" s="6" t="s">
        <v>214</v>
      </c>
      <c r="B1609" s="6" t="s">
        <v>214</v>
      </c>
      <c r="C1609" s="6" t="s">
        <v>1700</v>
      </c>
      <c r="D1609" s="6"/>
      <c r="E1609" s="6"/>
      <c r="F1609" s="9">
        <v>0.01</v>
      </c>
      <c r="G1609" s="23" t="s">
        <v>1689</v>
      </c>
      <c r="H1609" s="6" t="s">
        <v>1689</v>
      </c>
      <c r="I1609" s="6" t="s">
        <v>538</v>
      </c>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7">
        <v>0</v>
      </c>
      <c r="AG1609" s="7">
        <f t="shared" ref="AG1609:AH1609" si="1740">IF(H1609="US",1,0)</f>
        <v>0</v>
      </c>
      <c r="AH1609" s="7">
        <f t="shared" si="1740"/>
        <v>0</v>
      </c>
      <c r="AI1609" s="7">
        <f t="shared" si="1729"/>
        <v>0</v>
      </c>
      <c r="AJ1609" s="7" t="str">
        <f t="shared" si="1730"/>
        <v>0</v>
      </c>
      <c r="AK1609" s="7" t="str">
        <f t="shared" si="1731"/>
        <v>0</v>
      </c>
      <c r="AL1609" s="7" t="str">
        <f t="shared" si="1732"/>
        <v>1</v>
      </c>
      <c r="AM1609" s="7" t="str">
        <f t="shared" si="1733"/>
        <v>0</v>
      </c>
      <c r="AN1609" s="7" t="str">
        <f t="shared" si="1734"/>
        <v>0</v>
      </c>
      <c r="AO1609" s="7" t="str">
        <f t="shared" si="1735"/>
        <v>0</v>
      </c>
      <c r="AP1609" s="7">
        <f t="shared" si="1736"/>
        <v>0.5</v>
      </c>
      <c r="AQ1609" s="7">
        <f t="shared" si="1737"/>
        <v>1.5</v>
      </c>
      <c r="AR1609" s="10">
        <f t="shared" si="1739"/>
        <v>0</v>
      </c>
      <c r="AS1609" s="10"/>
      <c r="AT1609" s="152"/>
      <c r="AU1609" t="s">
        <v>1812</v>
      </c>
    </row>
    <row r="1610" spans="1:47" ht="15" customHeight="1">
      <c r="A1610" s="6" t="s">
        <v>214</v>
      </c>
      <c r="B1610" s="6" t="s">
        <v>214</v>
      </c>
      <c r="C1610" s="6" t="s">
        <v>1699</v>
      </c>
      <c r="D1610" s="6"/>
      <c r="E1610" s="6"/>
      <c r="F1610" s="9">
        <v>0.01</v>
      </c>
      <c r="G1610" s="23" t="s">
        <v>1689</v>
      </c>
      <c r="H1610" s="6" t="s">
        <v>1689</v>
      </c>
      <c r="I1610" s="6" t="s">
        <v>538</v>
      </c>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7">
        <v>0</v>
      </c>
      <c r="AG1610" s="7">
        <f t="shared" ref="AG1610:AH1610" si="1741">IF(H1610="US",1,0)</f>
        <v>0</v>
      </c>
      <c r="AH1610" s="7">
        <f t="shared" si="1741"/>
        <v>0</v>
      </c>
      <c r="AI1610" s="7">
        <f t="shared" si="1729"/>
        <v>0</v>
      </c>
      <c r="AJ1610" s="7" t="str">
        <f t="shared" si="1730"/>
        <v>0</v>
      </c>
      <c r="AK1610" s="7" t="str">
        <f t="shared" si="1731"/>
        <v>0</v>
      </c>
      <c r="AL1610" s="7" t="str">
        <f t="shared" si="1732"/>
        <v>1</v>
      </c>
      <c r="AM1610" s="7" t="str">
        <f t="shared" si="1733"/>
        <v>0</v>
      </c>
      <c r="AN1610" s="7" t="str">
        <f t="shared" si="1734"/>
        <v>0</v>
      </c>
      <c r="AO1610" s="7" t="str">
        <f t="shared" si="1735"/>
        <v>0</v>
      </c>
      <c r="AP1610" s="7">
        <f t="shared" si="1736"/>
        <v>0.5</v>
      </c>
      <c r="AQ1610" s="7">
        <f t="shared" si="1737"/>
        <v>1.5</v>
      </c>
      <c r="AR1610" s="10">
        <f t="shared" si="1739"/>
        <v>0</v>
      </c>
      <c r="AS1610" s="10"/>
      <c r="AT1610" s="152"/>
      <c r="AU1610" t="s">
        <v>1812</v>
      </c>
    </row>
    <row r="1611" spans="1:47" ht="15" customHeight="1">
      <c r="A1611" s="18" t="s">
        <v>214</v>
      </c>
      <c r="B1611" s="18" t="s">
        <v>214</v>
      </c>
      <c r="C1611" s="18" t="s">
        <v>355</v>
      </c>
      <c r="D1611" s="18" t="s">
        <v>2806</v>
      </c>
      <c r="E1611" s="18"/>
      <c r="F1611" s="17"/>
      <c r="G1611" s="23"/>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7"/>
      <c r="AG1611" s="7"/>
      <c r="AH1611" s="7"/>
      <c r="AI1611" s="7"/>
      <c r="AJ1611" s="7"/>
      <c r="AK1611" s="7"/>
      <c r="AL1611" s="7"/>
      <c r="AM1611" s="7"/>
      <c r="AN1611" s="7"/>
      <c r="AO1611" s="7"/>
      <c r="AP1611" s="7"/>
      <c r="AQ1611" s="7"/>
      <c r="AR1611" s="7"/>
      <c r="AS1611" s="7"/>
      <c r="AT1611" s="152"/>
      <c r="AU1611" s="80" t="s">
        <v>1038</v>
      </c>
    </row>
    <row r="1612" spans="1:47" ht="15" customHeight="1">
      <c r="A1612" s="18" t="s">
        <v>214</v>
      </c>
      <c r="B1612" s="18" t="s">
        <v>214</v>
      </c>
      <c r="C1612" s="18" t="s">
        <v>355</v>
      </c>
      <c r="D1612" s="18" t="s">
        <v>2807</v>
      </c>
      <c r="E1612" s="18"/>
      <c r="F1612" s="17"/>
      <c r="G1612" s="23"/>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7"/>
      <c r="AG1612" s="7"/>
      <c r="AH1612" s="7"/>
      <c r="AI1612" s="7"/>
      <c r="AJ1612" s="7"/>
      <c r="AK1612" s="7"/>
      <c r="AL1612" s="7"/>
      <c r="AM1612" s="7"/>
      <c r="AN1612" s="7"/>
      <c r="AO1612" s="7"/>
      <c r="AP1612" s="7"/>
      <c r="AQ1612" s="7"/>
      <c r="AR1612" s="7"/>
      <c r="AS1612" s="7"/>
      <c r="AT1612" s="152"/>
      <c r="AU1612" s="80" t="s">
        <v>1038</v>
      </c>
    </row>
    <row r="1613" spans="1:47" ht="15" customHeight="1">
      <c r="A1613" s="18" t="s">
        <v>214</v>
      </c>
      <c r="B1613" s="18" t="s">
        <v>214</v>
      </c>
      <c r="C1613" s="18" t="s">
        <v>355</v>
      </c>
      <c r="D1613" s="18" t="s">
        <v>2808</v>
      </c>
      <c r="E1613" s="18"/>
      <c r="F1613" s="17"/>
      <c r="G1613" s="23"/>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7"/>
      <c r="AG1613" s="7"/>
      <c r="AH1613" s="7"/>
      <c r="AI1613" s="7"/>
      <c r="AJ1613" s="7"/>
      <c r="AK1613" s="7"/>
      <c r="AL1613" s="7"/>
      <c r="AM1613" s="7"/>
      <c r="AN1613" s="7"/>
      <c r="AO1613" s="7"/>
      <c r="AP1613" s="7"/>
      <c r="AQ1613" s="7"/>
      <c r="AR1613" s="7"/>
      <c r="AS1613" s="7"/>
      <c r="AT1613" s="152"/>
      <c r="AU1613" s="80" t="s">
        <v>1038</v>
      </c>
    </row>
    <row r="1614" spans="1:47" ht="15" customHeight="1">
      <c r="A1614" s="6" t="s">
        <v>214</v>
      </c>
      <c r="B1614" s="6" t="s">
        <v>214</v>
      </c>
      <c r="C1614" s="6" t="s">
        <v>1702</v>
      </c>
      <c r="D1614" s="6"/>
      <c r="E1614" s="6"/>
      <c r="F1614" s="9">
        <v>0.01</v>
      </c>
      <c r="G1614" s="23" t="s">
        <v>451</v>
      </c>
      <c r="H1614" s="6" t="s">
        <v>1689</v>
      </c>
      <c r="I1614" s="6" t="s">
        <v>538</v>
      </c>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7">
        <v>0</v>
      </c>
      <c r="AG1614" s="7">
        <f t="shared" ref="AG1614:AH1614" si="1742">IF(H1614="US",1,0)</f>
        <v>0</v>
      </c>
      <c r="AH1614" s="7">
        <f t="shared" si="1742"/>
        <v>0</v>
      </c>
      <c r="AI1614" s="7">
        <f t="shared" ref="AI1614:AI1615" si="1743">IF(G1614="US",1,0)</f>
        <v>0</v>
      </c>
      <c r="AJ1614" s="7" t="str">
        <f t="shared" ref="AJ1614:AJ1615" si="1744">IF(AF1614=0,"0",IF(AF1614=0.5,"3","6"))</f>
        <v>0</v>
      </c>
      <c r="AK1614" s="7" t="str">
        <f t="shared" ref="AK1614:AK1615" si="1745">IF(AI1614=1,"6","0")</f>
        <v>0</v>
      </c>
      <c r="AL1614" s="7" t="str">
        <f t="shared" ref="AL1614:AL1615" si="1746">IF(AF1614=0,"1",IF(AF1614=0.5,"3","6"))</f>
        <v>1</v>
      </c>
      <c r="AM1614" s="7" t="str">
        <f t="shared" ref="AM1614:AM1615" si="1747">IF(AH1614=1,"7","0")</f>
        <v>0</v>
      </c>
      <c r="AN1614" s="7" t="str">
        <f t="shared" ref="AN1614:AN1615" si="1748">IF(AI1614=1,"11","0")</f>
        <v>0</v>
      </c>
      <c r="AO1614" s="7" t="str">
        <f t="shared" ref="AO1614:AO1615" si="1749">IF(AG1614=1,"14","0")</f>
        <v>0</v>
      </c>
      <c r="AP1614" s="7">
        <f t="shared" ref="AP1614:AP1615" si="1750">(0.5*F1614)*100</f>
        <v>0.5</v>
      </c>
      <c r="AQ1614" s="7">
        <f t="shared" ref="AQ1614:AQ1615" si="1751">SUM(AJ1614+AK1614+AL1614+AM1614+AN1614+AO1614+AP1614)</f>
        <v>1.5</v>
      </c>
      <c r="AR1614" s="10">
        <f>IF(AQ1614&lt;AQ1611,AR1611+1,AR1611)</f>
        <v>0</v>
      </c>
      <c r="AS1614" s="10"/>
      <c r="AT1614" s="152"/>
      <c r="AU1614" t="s">
        <v>1812</v>
      </c>
    </row>
    <row r="1615" spans="1:47" ht="15" customHeight="1">
      <c r="A1615" s="6" t="s">
        <v>214</v>
      </c>
      <c r="B1615" s="6" t="s">
        <v>214</v>
      </c>
      <c r="C1615" s="6" t="s">
        <v>1703</v>
      </c>
      <c r="D1615" s="6"/>
      <c r="E1615" s="6"/>
      <c r="F1615" s="9">
        <v>0.01</v>
      </c>
      <c r="G1615" s="23" t="s">
        <v>451</v>
      </c>
      <c r="H1615" s="6" t="s">
        <v>1689</v>
      </c>
      <c r="I1615" s="6" t="s">
        <v>538</v>
      </c>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7">
        <v>0</v>
      </c>
      <c r="AG1615" s="7">
        <f t="shared" ref="AG1615:AH1615" si="1752">IF(H1615="US",1,0)</f>
        <v>0</v>
      </c>
      <c r="AH1615" s="7">
        <f t="shared" si="1752"/>
        <v>0</v>
      </c>
      <c r="AI1615" s="7">
        <f t="shared" si="1743"/>
        <v>0</v>
      </c>
      <c r="AJ1615" s="7" t="str">
        <f t="shared" si="1744"/>
        <v>0</v>
      </c>
      <c r="AK1615" s="7" t="str">
        <f t="shared" si="1745"/>
        <v>0</v>
      </c>
      <c r="AL1615" s="7" t="str">
        <f t="shared" si="1746"/>
        <v>1</v>
      </c>
      <c r="AM1615" s="7" t="str">
        <f t="shared" si="1747"/>
        <v>0</v>
      </c>
      <c r="AN1615" s="7" t="str">
        <f t="shared" si="1748"/>
        <v>0</v>
      </c>
      <c r="AO1615" s="7" t="str">
        <f t="shared" si="1749"/>
        <v>0</v>
      </c>
      <c r="AP1615" s="7">
        <f t="shared" si="1750"/>
        <v>0.5</v>
      </c>
      <c r="AQ1615" s="7">
        <f t="shared" si="1751"/>
        <v>1.5</v>
      </c>
      <c r="AR1615" s="10">
        <f>IF(AQ1615&lt;AQ1614,AR1614+1,AR1614)</f>
        <v>0</v>
      </c>
      <c r="AS1615" s="10"/>
      <c r="AT1615" s="152"/>
      <c r="AU1615" t="s">
        <v>1812</v>
      </c>
    </row>
    <row r="1616" spans="1:47" ht="15" customHeight="1">
      <c r="A1616" s="18" t="s">
        <v>214</v>
      </c>
      <c r="B1616" s="18" t="s">
        <v>214</v>
      </c>
      <c r="C1616" s="18" t="s">
        <v>913</v>
      </c>
      <c r="D1616" s="18" t="s">
        <v>2806</v>
      </c>
      <c r="E1616" s="18"/>
      <c r="F1616" s="17"/>
      <c r="G1616" s="23"/>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7"/>
      <c r="AG1616" s="7"/>
      <c r="AH1616" s="7"/>
      <c r="AI1616" s="7"/>
      <c r="AJ1616" s="7"/>
      <c r="AK1616" s="7"/>
      <c r="AL1616" s="7"/>
      <c r="AM1616" s="7"/>
      <c r="AN1616" s="7"/>
      <c r="AO1616" s="7"/>
      <c r="AP1616" s="7"/>
      <c r="AQ1616" s="7"/>
      <c r="AR1616" s="7"/>
      <c r="AS1616" s="7"/>
      <c r="AT1616" s="152"/>
      <c r="AU1616" s="80" t="s">
        <v>1038</v>
      </c>
    </row>
    <row r="1617" spans="1:47" ht="15" customHeight="1">
      <c r="A1617" s="18" t="s">
        <v>214</v>
      </c>
      <c r="B1617" s="18" t="s">
        <v>214</v>
      </c>
      <c r="C1617" s="18" t="s">
        <v>913</v>
      </c>
      <c r="D1617" s="18" t="s">
        <v>2807</v>
      </c>
      <c r="E1617" s="18"/>
      <c r="F1617" s="17"/>
      <c r="G1617" s="23"/>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7"/>
      <c r="AG1617" s="7"/>
      <c r="AH1617" s="7"/>
      <c r="AI1617" s="7"/>
      <c r="AJ1617" s="7"/>
      <c r="AK1617" s="7"/>
      <c r="AL1617" s="7"/>
      <c r="AM1617" s="7"/>
      <c r="AN1617" s="7"/>
      <c r="AO1617" s="7"/>
      <c r="AP1617" s="7"/>
      <c r="AQ1617" s="7"/>
      <c r="AR1617" s="7"/>
      <c r="AS1617" s="7"/>
      <c r="AT1617" s="152"/>
      <c r="AU1617" s="80" t="s">
        <v>1038</v>
      </c>
    </row>
    <row r="1618" spans="1:47" ht="15" customHeight="1">
      <c r="A1618" s="18" t="s">
        <v>214</v>
      </c>
      <c r="B1618" s="18" t="s">
        <v>214</v>
      </c>
      <c r="C1618" s="18" t="s">
        <v>913</v>
      </c>
      <c r="D1618" s="18" t="s">
        <v>2808</v>
      </c>
      <c r="E1618" s="18"/>
      <c r="F1618" s="17"/>
      <c r="G1618" s="23"/>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7"/>
      <c r="AG1618" s="7"/>
      <c r="AH1618" s="7"/>
      <c r="AI1618" s="7"/>
      <c r="AJ1618" s="7"/>
      <c r="AK1618" s="7"/>
      <c r="AL1618" s="7"/>
      <c r="AM1618" s="7"/>
      <c r="AN1618" s="7"/>
      <c r="AO1618" s="7"/>
      <c r="AP1618" s="7"/>
      <c r="AQ1618" s="7"/>
      <c r="AR1618" s="7"/>
      <c r="AS1618" s="7"/>
      <c r="AT1618" s="152"/>
      <c r="AU1618" s="80" t="s">
        <v>1038</v>
      </c>
    </row>
    <row r="1619" spans="1:47" ht="15" customHeight="1">
      <c r="A1619" s="18" t="s">
        <v>214</v>
      </c>
      <c r="B1619" s="18" t="s">
        <v>214</v>
      </c>
      <c r="C1619" s="18" t="s">
        <v>913</v>
      </c>
      <c r="D1619" s="18" t="s">
        <v>2813</v>
      </c>
      <c r="E1619" s="18"/>
      <c r="F1619" s="17"/>
      <c r="G1619" s="23"/>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7"/>
      <c r="AG1619" s="7"/>
      <c r="AH1619" s="7"/>
      <c r="AI1619" s="7"/>
      <c r="AJ1619" s="7"/>
      <c r="AK1619" s="7"/>
      <c r="AL1619" s="7"/>
      <c r="AM1619" s="7"/>
      <c r="AN1619" s="7"/>
      <c r="AO1619" s="7"/>
      <c r="AP1619" s="7"/>
      <c r="AQ1619" s="7"/>
      <c r="AR1619" s="7"/>
      <c r="AS1619" s="7"/>
      <c r="AT1619" s="152"/>
      <c r="AU1619" s="80" t="s">
        <v>1038</v>
      </c>
    </row>
    <row r="1620" spans="1:47" ht="15" customHeight="1">
      <c r="A1620" s="6" t="s">
        <v>214</v>
      </c>
      <c r="B1620" s="6" t="s">
        <v>214</v>
      </c>
      <c r="C1620" s="6" t="s">
        <v>1706</v>
      </c>
      <c r="D1620" s="6"/>
      <c r="E1620" s="6"/>
      <c r="F1620" s="9">
        <v>0.01</v>
      </c>
      <c r="G1620" s="23" t="s">
        <v>1252</v>
      </c>
      <c r="H1620" s="6" t="s">
        <v>1252</v>
      </c>
      <c r="I1620" s="6" t="s">
        <v>538</v>
      </c>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7">
        <v>0</v>
      </c>
      <c r="AG1620" s="7">
        <f t="shared" ref="AG1620:AH1620" si="1753">IF(H1620="US",1,0)</f>
        <v>0</v>
      </c>
      <c r="AH1620" s="7">
        <f t="shared" si="1753"/>
        <v>0</v>
      </c>
      <c r="AI1620" s="7">
        <f t="shared" ref="AI1620:AI1623" si="1754">IF(G1620="US",1,0)</f>
        <v>0</v>
      </c>
      <c r="AJ1620" s="7" t="str">
        <f t="shared" ref="AJ1620:AJ1623" si="1755">IF(AF1620=0,"0",IF(AF1620=0.5,"3","6"))</f>
        <v>0</v>
      </c>
      <c r="AK1620" s="7" t="str">
        <f t="shared" ref="AK1620:AK1623" si="1756">IF(AI1620=1,"6","0")</f>
        <v>0</v>
      </c>
      <c r="AL1620" s="7" t="str">
        <f t="shared" ref="AL1620:AL1623" si="1757">IF(AF1620=0,"1",IF(AF1620=0.5,"3","6"))</f>
        <v>1</v>
      </c>
      <c r="AM1620" s="7" t="str">
        <f t="shared" ref="AM1620:AM1623" si="1758">IF(AH1620=1,"7","0")</f>
        <v>0</v>
      </c>
      <c r="AN1620" s="7" t="str">
        <f t="shared" ref="AN1620:AN1623" si="1759">IF(AI1620=1,"11","0")</f>
        <v>0</v>
      </c>
      <c r="AO1620" s="7" t="str">
        <f t="shared" ref="AO1620:AO1623" si="1760">IF(AG1620=1,"14","0")</f>
        <v>0</v>
      </c>
      <c r="AP1620" s="7">
        <f t="shared" ref="AP1620:AP1623" si="1761">(0.5*F1620)*100</f>
        <v>0.5</v>
      </c>
      <c r="AQ1620" s="7">
        <f t="shared" ref="AQ1620:AQ1623" si="1762">SUM(AJ1620+AK1620+AL1620+AM1620+AN1620+AO1620+AP1620)</f>
        <v>1.5</v>
      </c>
      <c r="AR1620" s="10">
        <f>IF(AQ1620&lt;AQ1616,AR1616+1,AR1616)</f>
        <v>0</v>
      </c>
      <c r="AS1620" s="10"/>
      <c r="AT1620" s="152"/>
      <c r="AU1620" t="s">
        <v>1812</v>
      </c>
    </row>
    <row r="1621" spans="1:47" ht="15" customHeight="1">
      <c r="A1621" s="6" t="s">
        <v>214</v>
      </c>
      <c r="B1621" s="6" t="s">
        <v>214</v>
      </c>
      <c r="C1621" s="6" t="s">
        <v>1704</v>
      </c>
      <c r="D1621" s="6"/>
      <c r="E1621" s="6"/>
      <c r="F1621" s="9">
        <v>0.01</v>
      </c>
      <c r="G1621" s="23" t="s">
        <v>1252</v>
      </c>
      <c r="H1621" s="6" t="s">
        <v>1689</v>
      </c>
      <c r="I1621" s="6" t="s">
        <v>538</v>
      </c>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7">
        <v>0</v>
      </c>
      <c r="AG1621" s="7">
        <f t="shared" ref="AG1621:AH1621" si="1763">IF(H1621="US",1,0)</f>
        <v>0</v>
      </c>
      <c r="AH1621" s="7">
        <f t="shared" si="1763"/>
        <v>0</v>
      </c>
      <c r="AI1621" s="7">
        <f t="shared" si="1754"/>
        <v>0</v>
      </c>
      <c r="AJ1621" s="7" t="str">
        <f t="shared" si="1755"/>
        <v>0</v>
      </c>
      <c r="AK1621" s="7" t="str">
        <f t="shared" si="1756"/>
        <v>0</v>
      </c>
      <c r="AL1621" s="7" t="str">
        <f t="shared" si="1757"/>
        <v>1</v>
      </c>
      <c r="AM1621" s="7" t="str">
        <f t="shared" si="1758"/>
        <v>0</v>
      </c>
      <c r="AN1621" s="7" t="str">
        <f t="shared" si="1759"/>
        <v>0</v>
      </c>
      <c r="AO1621" s="7" t="str">
        <f t="shared" si="1760"/>
        <v>0</v>
      </c>
      <c r="AP1621" s="7">
        <f t="shared" si="1761"/>
        <v>0.5</v>
      </c>
      <c r="AQ1621" s="7">
        <f t="shared" si="1762"/>
        <v>1.5</v>
      </c>
      <c r="AR1621" s="10">
        <f t="shared" ref="AR1621:AR1623" si="1764">IF(AQ1621&lt;AQ1620,AR1620+1,AR1620)</f>
        <v>0</v>
      </c>
      <c r="AS1621" s="10"/>
      <c r="AT1621" s="152"/>
      <c r="AU1621" t="s">
        <v>1812</v>
      </c>
    </row>
    <row r="1622" spans="1:47" ht="15" customHeight="1">
      <c r="A1622" s="6" t="s">
        <v>214</v>
      </c>
      <c r="B1622" s="6" t="s">
        <v>214</v>
      </c>
      <c r="C1622" s="6" t="s">
        <v>1707</v>
      </c>
      <c r="D1622" s="6"/>
      <c r="E1622" s="6"/>
      <c r="F1622" s="9">
        <v>0.01</v>
      </c>
      <c r="G1622" s="23" t="s">
        <v>1252</v>
      </c>
      <c r="H1622" s="6" t="s">
        <v>1252</v>
      </c>
      <c r="I1622" s="6" t="s">
        <v>538</v>
      </c>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7">
        <v>0</v>
      </c>
      <c r="AG1622" s="7">
        <f t="shared" ref="AG1622:AH1622" si="1765">IF(H1622="US",1,0)</f>
        <v>0</v>
      </c>
      <c r="AH1622" s="7">
        <f t="shared" si="1765"/>
        <v>0</v>
      </c>
      <c r="AI1622" s="7">
        <f t="shared" si="1754"/>
        <v>0</v>
      </c>
      <c r="AJ1622" s="7" t="str">
        <f t="shared" si="1755"/>
        <v>0</v>
      </c>
      <c r="AK1622" s="7" t="str">
        <f t="shared" si="1756"/>
        <v>0</v>
      </c>
      <c r="AL1622" s="7" t="str">
        <f t="shared" si="1757"/>
        <v>1</v>
      </c>
      <c r="AM1622" s="7" t="str">
        <f t="shared" si="1758"/>
        <v>0</v>
      </c>
      <c r="AN1622" s="7" t="str">
        <f t="shared" si="1759"/>
        <v>0</v>
      </c>
      <c r="AO1622" s="7" t="str">
        <f t="shared" si="1760"/>
        <v>0</v>
      </c>
      <c r="AP1622" s="7">
        <f t="shared" si="1761"/>
        <v>0.5</v>
      </c>
      <c r="AQ1622" s="7">
        <f t="shared" si="1762"/>
        <v>1.5</v>
      </c>
      <c r="AR1622" s="10">
        <f t="shared" si="1764"/>
        <v>0</v>
      </c>
      <c r="AS1622" s="10"/>
      <c r="AT1622" s="152"/>
      <c r="AU1622" t="s">
        <v>1812</v>
      </c>
    </row>
    <row r="1623" spans="1:47" ht="15" customHeight="1">
      <c r="A1623" s="6" t="s">
        <v>214</v>
      </c>
      <c r="B1623" s="6" t="s">
        <v>214</v>
      </c>
      <c r="C1623" s="6" t="s">
        <v>1705</v>
      </c>
      <c r="D1623" s="6"/>
      <c r="E1623" s="6"/>
      <c r="F1623" s="9">
        <v>0.05</v>
      </c>
      <c r="G1623" s="23" t="s">
        <v>1252</v>
      </c>
      <c r="H1623" s="6" t="s">
        <v>1689</v>
      </c>
      <c r="I1623" s="6" t="s">
        <v>538</v>
      </c>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7">
        <v>0</v>
      </c>
      <c r="AG1623" s="7">
        <f t="shared" ref="AG1623:AH1623" si="1766">IF(H1623="US",1,0)</f>
        <v>0</v>
      </c>
      <c r="AH1623" s="7">
        <f t="shared" si="1766"/>
        <v>0</v>
      </c>
      <c r="AI1623" s="7">
        <f t="shared" si="1754"/>
        <v>0</v>
      </c>
      <c r="AJ1623" s="7" t="str">
        <f t="shared" si="1755"/>
        <v>0</v>
      </c>
      <c r="AK1623" s="7" t="str">
        <f t="shared" si="1756"/>
        <v>0</v>
      </c>
      <c r="AL1623" s="7" t="str">
        <f t="shared" si="1757"/>
        <v>1</v>
      </c>
      <c r="AM1623" s="7" t="str">
        <f t="shared" si="1758"/>
        <v>0</v>
      </c>
      <c r="AN1623" s="7" t="str">
        <f t="shared" si="1759"/>
        <v>0</v>
      </c>
      <c r="AO1623" s="7" t="str">
        <f t="shared" si="1760"/>
        <v>0</v>
      </c>
      <c r="AP1623" s="7">
        <f t="shared" si="1761"/>
        <v>2.5</v>
      </c>
      <c r="AQ1623" s="7">
        <f t="shared" si="1762"/>
        <v>3.5</v>
      </c>
      <c r="AR1623" s="10">
        <f t="shared" si="1764"/>
        <v>0</v>
      </c>
      <c r="AS1623" s="10"/>
      <c r="AT1623" s="152"/>
      <c r="AU1623" t="s">
        <v>1812</v>
      </c>
    </row>
    <row r="1624" spans="1:47" ht="15" customHeight="1">
      <c r="A1624" s="18" t="s">
        <v>214</v>
      </c>
      <c r="B1624" s="18" t="s">
        <v>214</v>
      </c>
      <c r="C1624" s="18" t="s">
        <v>2814</v>
      </c>
      <c r="D1624" s="18" t="s">
        <v>2806</v>
      </c>
      <c r="E1624" s="18"/>
      <c r="F1624" s="17"/>
      <c r="G1624" s="23"/>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7"/>
      <c r="AG1624" s="7"/>
      <c r="AH1624" s="7"/>
      <c r="AI1624" s="7"/>
      <c r="AJ1624" s="7"/>
      <c r="AK1624" s="7"/>
      <c r="AL1624" s="7"/>
      <c r="AM1624" s="7"/>
      <c r="AN1624" s="7"/>
      <c r="AO1624" s="7"/>
      <c r="AP1624" s="7"/>
      <c r="AQ1624" s="7"/>
      <c r="AR1624" s="7"/>
      <c r="AS1624" s="7"/>
      <c r="AT1624" s="152"/>
      <c r="AU1624" s="80" t="s">
        <v>1038</v>
      </c>
    </row>
    <row r="1625" spans="1:47" ht="15" customHeight="1">
      <c r="A1625" s="18" t="s">
        <v>214</v>
      </c>
      <c r="B1625" s="18" t="s">
        <v>214</v>
      </c>
      <c r="C1625" s="18" t="s">
        <v>2814</v>
      </c>
      <c r="D1625" s="18" t="s">
        <v>2807</v>
      </c>
      <c r="E1625" s="18"/>
      <c r="F1625" s="17"/>
      <c r="G1625" s="23"/>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7"/>
      <c r="AG1625" s="7"/>
      <c r="AH1625" s="7"/>
      <c r="AI1625" s="7"/>
      <c r="AJ1625" s="7"/>
      <c r="AK1625" s="7"/>
      <c r="AL1625" s="7"/>
      <c r="AM1625" s="7"/>
      <c r="AN1625" s="7"/>
      <c r="AO1625" s="7"/>
      <c r="AP1625" s="7"/>
      <c r="AQ1625" s="7"/>
      <c r="AR1625" s="7"/>
      <c r="AS1625" s="7"/>
      <c r="AT1625" s="152"/>
      <c r="AU1625" s="80" t="s">
        <v>1038</v>
      </c>
    </row>
    <row r="1626" spans="1:47" ht="15" customHeight="1">
      <c r="A1626" s="18" t="s">
        <v>214</v>
      </c>
      <c r="B1626" s="18" t="s">
        <v>214</v>
      </c>
      <c r="C1626" s="18" t="s">
        <v>2814</v>
      </c>
      <c r="D1626" s="18" t="s">
        <v>2808</v>
      </c>
      <c r="E1626" s="18"/>
      <c r="F1626" s="17"/>
      <c r="G1626" s="23"/>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7"/>
      <c r="AG1626" s="7"/>
      <c r="AH1626" s="7"/>
      <c r="AI1626" s="7"/>
      <c r="AJ1626" s="7"/>
      <c r="AK1626" s="7"/>
      <c r="AL1626" s="7"/>
      <c r="AM1626" s="7"/>
      <c r="AN1626" s="7"/>
      <c r="AO1626" s="7"/>
      <c r="AP1626" s="7"/>
      <c r="AQ1626" s="7"/>
      <c r="AR1626" s="7"/>
      <c r="AS1626" s="7"/>
      <c r="AT1626" s="152"/>
      <c r="AU1626" s="80" t="s">
        <v>1038</v>
      </c>
    </row>
    <row r="1627" spans="1:47" ht="15" customHeight="1">
      <c r="A1627" s="6" t="s">
        <v>214</v>
      </c>
      <c r="B1627" s="6" t="s">
        <v>214</v>
      </c>
      <c r="C1627" s="6" t="s">
        <v>1708</v>
      </c>
      <c r="D1627" s="6"/>
      <c r="E1627" s="6"/>
      <c r="F1627" s="9">
        <v>0.01</v>
      </c>
      <c r="G1627" s="23" t="s">
        <v>1689</v>
      </c>
      <c r="H1627" s="6" t="s">
        <v>1689</v>
      </c>
      <c r="I1627" s="6" t="s">
        <v>538</v>
      </c>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7">
        <v>0</v>
      </c>
      <c r="AG1627" s="7">
        <f t="shared" ref="AG1627:AH1627" si="1767">IF(H1627="US",1,0)</f>
        <v>0</v>
      </c>
      <c r="AH1627" s="7">
        <f t="shared" si="1767"/>
        <v>0</v>
      </c>
      <c r="AI1627" s="7">
        <f t="shared" ref="AI1627:AI1631" si="1768">IF(G1627="US",1,0)</f>
        <v>0</v>
      </c>
      <c r="AJ1627" s="7" t="str">
        <f t="shared" ref="AJ1627:AJ1631" si="1769">IF(AF1627=0,"0",IF(AF1627=0.5,"3","6"))</f>
        <v>0</v>
      </c>
      <c r="AK1627" s="7" t="str">
        <f t="shared" ref="AK1627:AK1631" si="1770">IF(AI1627=1,"6","0")</f>
        <v>0</v>
      </c>
      <c r="AL1627" s="7" t="str">
        <f t="shared" ref="AL1627:AL1631" si="1771">IF(AF1627=0,"1",IF(AF1627=0.5,"3","6"))</f>
        <v>1</v>
      </c>
      <c r="AM1627" s="7" t="str">
        <f t="shared" ref="AM1627:AM1631" si="1772">IF(AH1627=1,"7","0")</f>
        <v>0</v>
      </c>
      <c r="AN1627" s="7" t="str">
        <f t="shared" ref="AN1627:AN1631" si="1773">IF(AI1627=1,"11","0")</f>
        <v>0</v>
      </c>
      <c r="AO1627" s="7" t="str">
        <f t="shared" ref="AO1627:AO1631" si="1774">IF(AG1627=1,"14","0")</f>
        <v>0</v>
      </c>
      <c r="AP1627" s="7">
        <f t="shared" ref="AP1627:AP1631" si="1775">(0.5*F1627)*100</f>
        <v>0.5</v>
      </c>
      <c r="AQ1627" s="7">
        <f t="shared" ref="AQ1627:AQ1631" si="1776">SUM(AJ1627+AK1627+AL1627+AM1627+AN1627+AO1627+AP1627)</f>
        <v>1.5</v>
      </c>
      <c r="AR1627" s="10">
        <f>IF(AQ1627&lt;AQ1624,AR1624+1,AR1624)</f>
        <v>0</v>
      </c>
      <c r="AS1627" s="10"/>
      <c r="AT1627" s="152"/>
      <c r="AU1627" t="s">
        <v>1812</v>
      </c>
    </row>
    <row r="1628" spans="1:47" ht="15" customHeight="1">
      <c r="A1628" s="6" t="s">
        <v>214</v>
      </c>
      <c r="B1628" s="6" t="s">
        <v>214</v>
      </c>
      <c r="C1628" s="6" t="s">
        <v>1710</v>
      </c>
      <c r="D1628" s="6"/>
      <c r="E1628" s="6"/>
      <c r="F1628" s="9">
        <v>0.01</v>
      </c>
      <c r="G1628" s="23" t="s">
        <v>1689</v>
      </c>
      <c r="H1628" s="6" t="s">
        <v>1689</v>
      </c>
      <c r="I1628" s="6" t="s">
        <v>538</v>
      </c>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7">
        <v>0</v>
      </c>
      <c r="AG1628" s="7">
        <f t="shared" ref="AG1628:AH1628" si="1777">IF(H1628="US",1,0)</f>
        <v>0</v>
      </c>
      <c r="AH1628" s="7">
        <f t="shared" si="1777"/>
        <v>0</v>
      </c>
      <c r="AI1628" s="7">
        <f t="shared" si="1768"/>
        <v>0</v>
      </c>
      <c r="AJ1628" s="7" t="str">
        <f t="shared" si="1769"/>
        <v>0</v>
      </c>
      <c r="AK1628" s="7" t="str">
        <f t="shared" si="1770"/>
        <v>0</v>
      </c>
      <c r="AL1628" s="7" t="str">
        <f t="shared" si="1771"/>
        <v>1</v>
      </c>
      <c r="AM1628" s="7" t="str">
        <f t="shared" si="1772"/>
        <v>0</v>
      </c>
      <c r="AN1628" s="7" t="str">
        <f t="shared" si="1773"/>
        <v>0</v>
      </c>
      <c r="AO1628" s="7" t="str">
        <f t="shared" si="1774"/>
        <v>0</v>
      </c>
      <c r="AP1628" s="7">
        <f t="shared" si="1775"/>
        <v>0.5</v>
      </c>
      <c r="AQ1628" s="7">
        <f t="shared" si="1776"/>
        <v>1.5</v>
      </c>
      <c r="AR1628" s="10">
        <f t="shared" ref="AR1628:AR1631" si="1778">IF(AQ1628&lt;AQ1627,AR1627+1,AR1627)</f>
        <v>0</v>
      </c>
      <c r="AS1628" s="10"/>
      <c r="AT1628" s="152"/>
      <c r="AU1628" t="s">
        <v>1812</v>
      </c>
    </row>
    <row r="1629" spans="1:47" ht="15" customHeight="1">
      <c r="A1629" s="6" t="s">
        <v>214</v>
      </c>
      <c r="B1629" s="6" t="s">
        <v>214</v>
      </c>
      <c r="C1629" s="6" t="s">
        <v>1709</v>
      </c>
      <c r="D1629" s="6"/>
      <c r="E1629" s="6"/>
      <c r="F1629" s="9">
        <v>0.01</v>
      </c>
      <c r="G1629" s="23" t="s">
        <v>1689</v>
      </c>
      <c r="H1629" s="6" t="s">
        <v>1689</v>
      </c>
      <c r="I1629" s="6" t="s">
        <v>538</v>
      </c>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7">
        <v>0</v>
      </c>
      <c r="AG1629" s="7">
        <f t="shared" ref="AG1629:AH1629" si="1779">IF(H1629="US",1,0)</f>
        <v>0</v>
      </c>
      <c r="AH1629" s="7">
        <f t="shared" si="1779"/>
        <v>0</v>
      </c>
      <c r="AI1629" s="7">
        <f t="shared" si="1768"/>
        <v>0</v>
      </c>
      <c r="AJ1629" s="7" t="str">
        <f t="shared" si="1769"/>
        <v>0</v>
      </c>
      <c r="AK1629" s="7" t="str">
        <f t="shared" si="1770"/>
        <v>0</v>
      </c>
      <c r="AL1629" s="7" t="str">
        <f t="shared" si="1771"/>
        <v>1</v>
      </c>
      <c r="AM1629" s="7" t="str">
        <f t="shared" si="1772"/>
        <v>0</v>
      </c>
      <c r="AN1629" s="7" t="str">
        <f t="shared" si="1773"/>
        <v>0</v>
      </c>
      <c r="AO1629" s="7" t="str">
        <f t="shared" si="1774"/>
        <v>0</v>
      </c>
      <c r="AP1629" s="7">
        <f t="shared" si="1775"/>
        <v>0.5</v>
      </c>
      <c r="AQ1629" s="7">
        <f t="shared" si="1776"/>
        <v>1.5</v>
      </c>
      <c r="AR1629" s="10">
        <f t="shared" si="1778"/>
        <v>0</v>
      </c>
      <c r="AS1629" s="10"/>
      <c r="AT1629" s="152"/>
      <c r="AU1629" t="s">
        <v>1812</v>
      </c>
    </row>
    <row r="1630" spans="1:47" ht="15" customHeight="1">
      <c r="A1630" s="6" t="s">
        <v>214</v>
      </c>
      <c r="B1630" s="6" t="s">
        <v>214</v>
      </c>
      <c r="C1630" s="6" t="s">
        <v>1712</v>
      </c>
      <c r="D1630" s="6"/>
      <c r="E1630" s="6"/>
      <c r="F1630" s="9">
        <v>0.05</v>
      </c>
      <c r="G1630" s="23" t="s">
        <v>1689</v>
      </c>
      <c r="H1630" s="6" t="s">
        <v>1689</v>
      </c>
      <c r="I1630" s="6" t="s">
        <v>538</v>
      </c>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7">
        <v>0</v>
      </c>
      <c r="AG1630" s="7">
        <f t="shared" ref="AG1630:AH1630" si="1780">IF(H1630="US",1,0)</f>
        <v>0</v>
      </c>
      <c r="AH1630" s="7">
        <f t="shared" si="1780"/>
        <v>0</v>
      </c>
      <c r="AI1630" s="7">
        <f t="shared" si="1768"/>
        <v>0</v>
      </c>
      <c r="AJ1630" s="7" t="str">
        <f t="shared" si="1769"/>
        <v>0</v>
      </c>
      <c r="AK1630" s="7" t="str">
        <f t="shared" si="1770"/>
        <v>0</v>
      </c>
      <c r="AL1630" s="7" t="str">
        <f t="shared" si="1771"/>
        <v>1</v>
      </c>
      <c r="AM1630" s="7" t="str">
        <f t="shared" si="1772"/>
        <v>0</v>
      </c>
      <c r="AN1630" s="7" t="str">
        <f t="shared" si="1773"/>
        <v>0</v>
      </c>
      <c r="AO1630" s="7" t="str">
        <f t="shared" si="1774"/>
        <v>0</v>
      </c>
      <c r="AP1630" s="7">
        <f t="shared" si="1775"/>
        <v>2.5</v>
      </c>
      <c r="AQ1630" s="7">
        <f t="shared" si="1776"/>
        <v>3.5</v>
      </c>
      <c r="AR1630" s="10">
        <f t="shared" si="1778"/>
        <v>0</v>
      </c>
      <c r="AS1630" s="10"/>
      <c r="AT1630" s="152"/>
      <c r="AU1630" t="s">
        <v>1812</v>
      </c>
    </row>
    <row r="1631" spans="1:47" ht="15" customHeight="1">
      <c r="A1631" s="6" t="s">
        <v>214</v>
      </c>
      <c r="B1631" s="6" t="s">
        <v>214</v>
      </c>
      <c r="C1631" s="6" t="s">
        <v>2815</v>
      </c>
      <c r="D1631" s="6"/>
      <c r="E1631" s="6"/>
      <c r="F1631" s="9">
        <v>0.05</v>
      </c>
      <c r="G1631" s="23" t="s">
        <v>1689</v>
      </c>
      <c r="H1631" s="6" t="s">
        <v>1689</v>
      </c>
      <c r="I1631" s="6" t="s">
        <v>538</v>
      </c>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7">
        <v>0</v>
      </c>
      <c r="AG1631" s="7">
        <f t="shared" ref="AG1631:AH1631" si="1781">IF(H1631="US",1,0)</f>
        <v>0</v>
      </c>
      <c r="AH1631" s="7">
        <f t="shared" si="1781"/>
        <v>0</v>
      </c>
      <c r="AI1631" s="7">
        <f t="shared" si="1768"/>
        <v>0</v>
      </c>
      <c r="AJ1631" s="7" t="str">
        <f t="shared" si="1769"/>
        <v>0</v>
      </c>
      <c r="AK1631" s="7" t="str">
        <f t="shared" si="1770"/>
        <v>0</v>
      </c>
      <c r="AL1631" s="7" t="str">
        <f t="shared" si="1771"/>
        <v>1</v>
      </c>
      <c r="AM1631" s="7" t="str">
        <f t="shared" si="1772"/>
        <v>0</v>
      </c>
      <c r="AN1631" s="7" t="str">
        <f t="shared" si="1773"/>
        <v>0</v>
      </c>
      <c r="AO1631" s="7" t="str">
        <f t="shared" si="1774"/>
        <v>0</v>
      </c>
      <c r="AP1631" s="7">
        <f t="shared" si="1775"/>
        <v>2.5</v>
      </c>
      <c r="AQ1631" s="7">
        <f t="shared" si="1776"/>
        <v>3.5</v>
      </c>
      <c r="AR1631" s="10">
        <f t="shared" si="1778"/>
        <v>0</v>
      </c>
      <c r="AS1631" s="10"/>
      <c r="AT1631" s="152"/>
      <c r="AU1631" t="s">
        <v>1812</v>
      </c>
    </row>
  </sheetData>
  <autoFilter ref="A2:BA1631" xr:uid="{00000000-0009-0000-0000-000008000000}"/>
  <customSheetViews>
    <customSheetView guid="{EEE8F29E-0D1C-A14D-BB3B-1F424E84448D}" showAutoFilter="1">
      <pane ySplit="2" topLeftCell="A3" activePane="bottomLeft" state="frozenSplit"/>
      <selection pane="bottomLeft" activeCell="B4" sqref="B4"/>
      <pageMargins left="0" right="0" top="0" bottom="0" header="0" footer="0"/>
      <pageSetup orientation="landscape"/>
      <autoFilter ref="A2:BA1631" xr:uid="{804C7D0B-DAA3-6847-A949-4CA6CF4FC99C}"/>
    </customSheetView>
  </customSheetViews>
  <mergeCells count="1">
    <mergeCell ref="K1:AD1"/>
  </mergeCells>
  <hyperlinks>
    <hyperlink ref="AV958" r:id="rId1" xr:uid="{00000000-0004-0000-0800-000000000000}"/>
  </hyperlinks>
  <pageMargins left="0.7" right="0.7" top="0.75" bottom="0.75" header="0" footer="0"/>
  <pageSetup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c6350c4-dfe1-45eb-863f-4318b0acb5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2DA82296CBAC42BB537804736CC04A" ma:contentTypeVersion="16" ma:contentTypeDescription="Create a new document." ma:contentTypeScope="" ma:versionID="4c45c52c33d06150d0d5b2893774f62c">
  <xsd:schema xmlns:xsd="http://www.w3.org/2001/XMLSchema" xmlns:xs="http://www.w3.org/2001/XMLSchema" xmlns:p="http://schemas.microsoft.com/office/2006/metadata/properties" xmlns:ns3="2c6350c4-dfe1-45eb-863f-4318b0acb522" xmlns:ns4="1b735150-ccdd-4774-a13f-7b7dc0049fbb" targetNamespace="http://schemas.microsoft.com/office/2006/metadata/properties" ma:root="true" ma:fieldsID="31e20a0ba441a23b19e2b98dd85813b1" ns3:_="" ns4:_="">
    <xsd:import namespace="2c6350c4-dfe1-45eb-863f-4318b0acb522"/>
    <xsd:import namespace="1b735150-ccdd-4774-a13f-7b7dc0049fb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4:SharedWithUsers" minOccurs="0"/>
                <xsd:element ref="ns4:SharedWithDetails" minOccurs="0"/>
                <xsd:element ref="ns4:SharingHintHash" minOccurs="0"/>
                <xsd:element ref="ns3:MediaServiceDateTaken" minOccurs="0"/>
                <xsd:element ref="ns3:MediaServiceSystemTag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350c4-dfe1-45eb-863f-4318b0acb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735150-ccdd-4774-a13f-7b7dc0049f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205A8A-E1E1-4FE3-A12B-4A1C9089D986}">
  <ds:schemaRefs>
    <ds:schemaRef ds:uri="http://schemas.microsoft.com/sharepoint/v3/contenttype/forms"/>
  </ds:schemaRefs>
</ds:datastoreItem>
</file>

<file path=customXml/itemProps2.xml><?xml version="1.0" encoding="utf-8"?>
<ds:datastoreItem xmlns:ds="http://schemas.openxmlformats.org/officeDocument/2006/customXml" ds:itemID="{98A4ED82-756C-4F39-A9AC-FB74506DFE97}">
  <ds:schemaRefs>
    <ds:schemaRef ds:uri="http://schemas.microsoft.com/office/2006/metadata/properties"/>
    <ds:schemaRef ds:uri="http://schemas.microsoft.com/office/infopath/2007/PartnerControls"/>
    <ds:schemaRef ds:uri="2c6350c4-dfe1-45eb-863f-4318b0acb522"/>
  </ds:schemaRefs>
</ds:datastoreItem>
</file>

<file path=customXml/itemProps3.xml><?xml version="1.0" encoding="utf-8"?>
<ds:datastoreItem xmlns:ds="http://schemas.openxmlformats.org/officeDocument/2006/customXml" ds:itemID="{BFB0C76F-828F-4242-8069-8245F8ECA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6350c4-dfe1-45eb-863f-4318b0acb522"/>
    <ds:schemaRef ds:uri="1b735150-ccdd-4774-a13f-7b7dc0049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RANKINGS-CI</vt:lpstr>
      <vt:lpstr>AALA DATA 2023</vt:lpstr>
      <vt:lpstr>Sheet3</vt:lpstr>
      <vt:lpstr>GM and Volvo</vt:lpstr>
      <vt:lpstr>Sheet1</vt:lpstr>
      <vt:lpstr>Clara research</vt:lpstr>
      <vt:lpstr>Dealers</vt:lpstr>
      <vt:lpstr>AALA Data</vt:lpstr>
      <vt:lpstr>abbreviations</vt:lpstr>
      <vt:lpstr>RANKINGS (copia)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Frank Dubois</cp:lastModifiedBy>
  <cp:revision/>
  <cp:lastPrinted>2024-10-28T19:39:42Z</cp:lastPrinted>
  <dcterms:created xsi:type="dcterms:W3CDTF">2019-06-26T02:09:55Z</dcterms:created>
  <dcterms:modified xsi:type="dcterms:W3CDTF">2024-10-31T17:48:48Z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0x0101003B2DA82296CBAC42BB537804736CC04A</vt:lpwstr>
  </property>
</Properties>
</file>